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anicic\Documents\Dok-mirko\Badminton\rangtest\V45\"/>
    </mc:Choice>
  </mc:AlternateContent>
  <bookViews>
    <workbookView xWindow="0" yWindow="0" windowWidth="20490" windowHeight="7755"/>
  </bookViews>
  <sheets>
    <sheet name="veterani +45" sheetId="1" r:id="rId1"/>
    <sheet name="veteranke +45" sheetId="2" r:id="rId2"/>
    <sheet name="veterani +45 MM" sheetId="3" r:id="rId3"/>
    <sheet name="veteranke +45 ŽŽ" sheetId="4" r:id="rId4"/>
    <sheet name="veterani +45 MŽ" sheetId="5" r:id="rId5"/>
    <sheet name="ekipno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" i="6" l="1"/>
  <c r="V7" i="6"/>
  <c r="R7" i="6"/>
  <c r="N7" i="6"/>
  <c r="J7" i="6"/>
  <c r="E7" i="6"/>
  <c r="D7" i="6"/>
  <c r="C7" i="6"/>
  <c r="Z5" i="6"/>
  <c r="V5" i="6"/>
  <c r="R5" i="6"/>
  <c r="N5" i="6"/>
  <c r="J5" i="6"/>
  <c r="E5" i="6"/>
  <c r="D5" i="6"/>
  <c r="C5" i="6"/>
  <c r="Z8" i="6"/>
  <c r="V8" i="6"/>
  <c r="R8" i="6"/>
  <c r="N8" i="6"/>
  <c r="J8" i="6"/>
  <c r="E8" i="6"/>
  <c r="D8" i="6"/>
  <c r="C8" i="6"/>
  <c r="Z6" i="6"/>
  <c r="V6" i="6"/>
  <c r="R6" i="6"/>
  <c r="N6" i="6"/>
  <c r="J6" i="6"/>
  <c r="E6" i="6"/>
  <c r="D6" i="6"/>
  <c r="C6" i="6"/>
  <c r="Z9" i="6"/>
  <c r="V9" i="6"/>
  <c r="R9" i="6"/>
  <c r="N9" i="6"/>
  <c r="J9" i="6"/>
  <c r="E9" i="6"/>
  <c r="D9" i="6"/>
  <c r="C9" i="6"/>
  <c r="Y4" i="6"/>
  <c r="X4" i="6"/>
  <c r="W4" i="6"/>
  <c r="U4" i="6"/>
  <c r="T4" i="6"/>
  <c r="S4" i="6"/>
  <c r="Q4" i="6"/>
  <c r="P4" i="6"/>
  <c r="O4" i="6"/>
  <c r="M4" i="6"/>
  <c r="L4" i="6"/>
  <c r="K4" i="6"/>
  <c r="I4" i="6"/>
  <c r="H4" i="6"/>
  <c r="G4" i="6"/>
  <c r="G6" i="5"/>
  <c r="A6" i="5" s="1"/>
  <c r="G6" i="4"/>
  <c r="A6" i="4" s="1"/>
  <c r="G16" i="3"/>
  <c r="G18" i="3"/>
  <c r="G12" i="3"/>
  <c r="G14" i="3"/>
  <c r="G13" i="3"/>
  <c r="G8" i="3"/>
  <c r="G15" i="3"/>
  <c r="G11" i="3"/>
  <c r="G10" i="3"/>
  <c r="G9" i="3"/>
  <c r="G17" i="3"/>
  <c r="G7" i="3"/>
  <c r="G6" i="3"/>
  <c r="G6" i="2"/>
  <c r="A6" i="2"/>
  <c r="G15" i="1"/>
  <c r="G16" i="1"/>
  <c r="G8" i="1"/>
  <c r="G17" i="1"/>
  <c r="G18" i="1"/>
  <c r="G14" i="1"/>
  <c r="G13" i="1"/>
  <c r="G7" i="1"/>
  <c r="G10" i="1"/>
  <c r="G9" i="1"/>
  <c r="G11" i="1"/>
  <c r="G6" i="1"/>
  <c r="G12" i="1"/>
  <c r="F5" i="6" l="1"/>
  <c r="F9" i="6"/>
  <c r="F8" i="6"/>
  <c r="F7" i="6"/>
  <c r="A7" i="6" s="1"/>
  <c r="F6" i="6"/>
  <c r="A18" i="3"/>
  <c r="A16" i="3"/>
  <c r="A17" i="3"/>
  <c r="A15" i="3"/>
  <c r="A14" i="3"/>
  <c r="A13" i="3"/>
  <c r="A11" i="3"/>
  <c r="A12" i="3"/>
  <c r="A10" i="3"/>
  <c r="A9" i="3"/>
  <c r="A8" i="3"/>
  <c r="A7" i="3"/>
  <c r="A6" i="3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6" i="6" l="1"/>
  <c r="A8" i="6"/>
  <c r="A5" i="6"/>
  <c r="A9" i="6"/>
</calcChain>
</file>

<file path=xl/sharedStrings.xml><?xml version="1.0" encoding="utf-8"?>
<sst xmlns="http://schemas.openxmlformats.org/spreadsheetml/2006/main" count="154" uniqueCount="57">
  <si>
    <t>ukupno</t>
  </si>
  <si>
    <t>klub</t>
  </si>
  <si>
    <t>god.rođ.</t>
  </si>
  <si>
    <t>VETERANI +45</t>
  </si>
  <si>
    <t>1.krug</t>
  </si>
  <si>
    <t>Nedelišće</t>
  </si>
  <si>
    <t>2.krug</t>
  </si>
  <si>
    <t>Čakovec</t>
  </si>
  <si>
    <t>3.krug</t>
  </si>
  <si>
    <t>VUGRINEC</t>
  </si>
  <si>
    <t>Marjan</t>
  </si>
  <si>
    <t>BK KOPRIVNICA</t>
  </si>
  <si>
    <t>SENFNER</t>
  </si>
  <si>
    <t>Željko</t>
  </si>
  <si>
    <t>BK VG Velika Gorica</t>
  </si>
  <si>
    <t>MIHETEC</t>
  </si>
  <si>
    <t>Zdenko</t>
  </si>
  <si>
    <t>BK STELLA Zagreb</t>
  </si>
  <si>
    <t>ŠIKIĆ</t>
  </si>
  <si>
    <t>Nikica</t>
  </si>
  <si>
    <t>MILER</t>
  </si>
  <si>
    <t>Leo</t>
  </si>
  <si>
    <t>BK MEDVEDGRAD 1998 Zagreb</t>
  </si>
  <si>
    <t>ŠABAN</t>
  </si>
  <si>
    <t>Sandi</t>
  </si>
  <si>
    <t>TADEJ</t>
  </si>
  <si>
    <t>Neven</t>
  </si>
  <si>
    <t>LAZAR</t>
  </si>
  <si>
    <t>Viktor</t>
  </si>
  <si>
    <t>MARKUŠ</t>
  </si>
  <si>
    <t>Damir</t>
  </si>
  <si>
    <t>BK MEĐIMURJE Čakovec</t>
  </si>
  <si>
    <t>ŠPIRANEC</t>
  </si>
  <si>
    <t>VADLJA</t>
  </si>
  <si>
    <t>Filip</t>
  </si>
  <si>
    <t>BEL</t>
  </si>
  <si>
    <t>Rajko</t>
  </si>
  <si>
    <t>SKORUP</t>
  </si>
  <si>
    <t>VETERANKE +45</t>
  </si>
  <si>
    <t>VETERANI +45 - parovi</t>
  </si>
  <si>
    <t>VURDELJA</t>
  </si>
  <si>
    <t>Miroslav</t>
  </si>
  <si>
    <t>VETERANKE +45 - parovi</t>
  </si>
  <si>
    <t>VETERANI +45 - mješoviti parovi</t>
  </si>
  <si>
    <t>Klub</t>
  </si>
  <si>
    <t>1.</t>
  </si>
  <si>
    <t>2.</t>
  </si>
  <si>
    <t>3.</t>
  </si>
  <si>
    <t>UKUPNO</t>
  </si>
  <si>
    <t>M</t>
  </si>
  <si>
    <t>Ž</t>
  </si>
  <si>
    <t>MM</t>
  </si>
  <si>
    <t>ŽŽ</t>
  </si>
  <si>
    <t>MŽ</t>
  </si>
  <si>
    <t>uk.</t>
  </si>
  <si>
    <t>VETERANI +45 ekipno</t>
  </si>
  <si>
    <t>Konačni poredak za sezonu 2014./2015.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</si>
</sst>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4"/>
      <name val="Arial"/>
      <family val="2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i/>
      <sz val="16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  <charset val="238"/>
    </font>
    <font>
      <sz val="8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1" applyFont="1" applyBorder="1" applyAlignment="1">
      <alignment horizontal="center" vertical="center"/>
    </xf>
    <xf numFmtId="0" fontId="1" fillId="0" borderId="0" xfId="1"/>
    <xf numFmtId="0" fontId="4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14" fontId="6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1" xfId="1" applyFont="1" applyBorder="1"/>
    <xf numFmtId="0" fontId="9" fillId="0" borderId="1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Fill="1" applyBorder="1" applyAlignment="1">
      <alignment horizontal="left" vertical="center"/>
    </xf>
    <xf numFmtId="0" fontId="6" fillId="3" borderId="13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L18"/>
  <sheetViews>
    <sheetView tabSelected="1" workbookViewId="0">
      <selection activeCell="A2" sqref="A2:I2"/>
    </sheetView>
  </sheetViews>
  <sheetFormatPr defaultColWidth="8.85546875" defaultRowHeight="12.75" x14ac:dyDescent="0.2"/>
  <cols>
    <col min="1" max="1" width="3.7109375" style="2" customWidth="1"/>
    <col min="2" max="3" width="14.42578125" style="2" customWidth="1"/>
    <col min="4" max="6" width="9" style="11" customWidth="1"/>
    <col min="7" max="7" width="10.5703125" style="2" customWidth="1"/>
    <col min="8" max="8" width="22.28515625" style="2" customWidth="1"/>
    <col min="9" max="9" width="8.42578125" style="12" bestFit="1" customWidth="1"/>
    <col min="10" max="10" width="9.85546875" style="2" customWidth="1"/>
    <col min="11" max="11" width="17.42578125" style="2" customWidth="1"/>
    <col min="12" max="12" width="15.7109375" style="2" customWidth="1"/>
    <col min="13" max="16384" width="8.85546875" style="2"/>
  </cols>
  <sheetData>
    <row r="2" spans="1:12" s="3" customFormat="1" ht="35.25" customHeight="1" x14ac:dyDescent="0.2">
      <c r="A2" s="18" t="s">
        <v>56</v>
      </c>
      <c r="B2" s="18"/>
      <c r="C2" s="18"/>
      <c r="D2" s="18"/>
      <c r="E2" s="18"/>
      <c r="F2" s="18"/>
      <c r="G2" s="18"/>
      <c r="H2" s="18"/>
      <c r="I2" s="18"/>
      <c r="J2" s="1"/>
      <c r="K2" s="1"/>
      <c r="L2" s="2"/>
    </row>
    <row r="3" spans="1:12" s="5" customFormat="1" ht="13.15" customHeight="1" x14ac:dyDescent="0.25">
      <c r="A3" s="19" t="s">
        <v>3</v>
      </c>
      <c r="B3" s="19"/>
      <c r="C3" s="19"/>
      <c r="D3" s="4" t="s">
        <v>4</v>
      </c>
      <c r="E3" s="4" t="s">
        <v>6</v>
      </c>
      <c r="F3" s="4" t="s">
        <v>8</v>
      </c>
      <c r="G3" s="20"/>
      <c r="H3" s="21"/>
      <c r="I3" s="22"/>
    </row>
    <row r="4" spans="1:12" s="5" customFormat="1" ht="19.899999999999999" customHeight="1" x14ac:dyDescent="0.25">
      <c r="A4" s="19"/>
      <c r="B4" s="19"/>
      <c r="C4" s="19"/>
      <c r="D4" s="4" t="s">
        <v>5</v>
      </c>
      <c r="E4" s="4" t="s">
        <v>7</v>
      </c>
      <c r="F4" s="4" t="s">
        <v>7</v>
      </c>
      <c r="G4" s="23"/>
      <c r="H4" s="24"/>
      <c r="I4" s="25"/>
    </row>
    <row r="5" spans="1:12" s="5" customFormat="1" ht="13.15" customHeight="1" x14ac:dyDescent="0.25">
      <c r="A5" s="19"/>
      <c r="B5" s="19"/>
      <c r="C5" s="19"/>
      <c r="D5" s="6">
        <v>41952</v>
      </c>
      <c r="E5" s="6">
        <v>42049</v>
      </c>
      <c r="F5" s="6">
        <v>42126</v>
      </c>
      <c r="G5" s="7" t="s">
        <v>0</v>
      </c>
      <c r="H5" s="7" t="s">
        <v>1</v>
      </c>
      <c r="I5" s="7" t="s">
        <v>2</v>
      </c>
    </row>
    <row r="6" spans="1:12" x14ac:dyDescent="0.2">
      <c r="A6" s="8">
        <f t="shared" ref="A6:A18" si="0">RANK(G6,G$6:G$105,0)</f>
        <v>1</v>
      </c>
      <c r="B6" s="9" t="s">
        <v>12</v>
      </c>
      <c r="C6" s="9" t="s">
        <v>13</v>
      </c>
      <c r="D6" s="10">
        <v>80</v>
      </c>
      <c r="E6" s="10">
        <v>100</v>
      </c>
      <c r="F6" s="10">
        <v>80</v>
      </c>
      <c r="G6" s="8">
        <f t="shared" ref="G6:G18" si="1">IF(SUM(D6:F6)=0,0,SUM(LARGE(D6:F6,1),LARGE(D6:F6,2)))</f>
        <v>180</v>
      </c>
      <c r="H6" s="10" t="s">
        <v>14</v>
      </c>
      <c r="I6" s="10">
        <v>1966</v>
      </c>
    </row>
    <row r="7" spans="1:12" x14ac:dyDescent="0.2">
      <c r="A7" s="8">
        <f t="shared" si="0"/>
        <v>2</v>
      </c>
      <c r="B7" s="9" t="s">
        <v>23</v>
      </c>
      <c r="C7" s="9" t="s">
        <v>24</v>
      </c>
      <c r="D7" s="10">
        <v>50</v>
      </c>
      <c r="E7" s="10">
        <v>0</v>
      </c>
      <c r="F7" s="10">
        <v>100</v>
      </c>
      <c r="G7" s="8">
        <f t="shared" si="1"/>
        <v>150</v>
      </c>
      <c r="H7" s="10" t="s">
        <v>14</v>
      </c>
      <c r="I7" s="10">
        <v>1968</v>
      </c>
    </row>
    <row r="8" spans="1:12" x14ac:dyDescent="0.2">
      <c r="A8" s="8">
        <f t="shared" si="0"/>
        <v>2</v>
      </c>
      <c r="B8" s="9" t="s">
        <v>33</v>
      </c>
      <c r="C8" s="9" t="s">
        <v>34</v>
      </c>
      <c r="D8" s="10">
        <v>60</v>
      </c>
      <c r="E8" s="10">
        <v>80</v>
      </c>
      <c r="F8" s="10">
        <v>70</v>
      </c>
      <c r="G8" s="8">
        <f t="shared" si="1"/>
        <v>150</v>
      </c>
      <c r="H8" s="10" t="s">
        <v>31</v>
      </c>
      <c r="I8" s="10">
        <v>1964</v>
      </c>
    </row>
    <row r="9" spans="1:12" x14ac:dyDescent="0.2">
      <c r="A9" s="8">
        <f t="shared" si="0"/>
        <v>4</v>
      </c>
      <c r="B9" s="9" t="s">
        <v>18</v>
      </c>
      <c r="C9" s="9" t="s">
        <v>19</v>
      </c>
      <c r="D9" s="10">
        <v>70</v>
      </c>
      <c r="E9" s="10">
        <v>70</v>
      </c>
      <c r="F9" s="10">
        <v>0</v>
      </c>
      <c r="G9" s="8">
        <f t="shared" si="1"/>
        <v>140</v>
      </c>
      <c r="H9" s="10" t="s">
        <v>17</v>
      </c>
      <c r="I9" s="10">
        <v>1969</v>
      </c>
    </row>
    <row r="10" spans="1:12" x14ac:dyDescent="0.2">
      <c r="A10" s="8">
        <f t="shared" si="0"/>
        <v>5</v>
      </c>
      <c r="B10" s="9" t="s">
        <v>20</v>
      </c>
      <c r="C10" s="9" t="s">
        <v>21</v>
      </c>
      <c r="D10" s="10">
        <v>41</v>
      </c>
      <c r="E10" s="10">
        <v>50</v>
      </c>
      <c r="F10" s="10">
        <v>60</v>
      </c>
      <c r="G10" s="8">
        <f t="shared" si="1"/>
        <v>110</v>
      </c>
      <c r="H10" s="10" t="s">
        <v>22</v>
      </c>
      <c r="I10" s="10">
        <v>1960</v>
      </c>
    </row>
    <row r="11" spans="1:12" x14ac:dyDescent="0.2">
      <c r="A11" s="8">
        <f t="shared" si="0"/>
        <v>6</v>
      </c>
      <c r="B11" s="9" t="s">
        <v>15</v>
      </c>
      <c r="C11" s="9" t="s">
        <v>16</v>
      </c>
      <c r="D11" s="10">
        <v>45</v>
      </c>
      <c r="E11" s="10">
        <v>60</v>
      </c>
      <c r="F11" s="10">
        <v>0</v>
      </c>
      <c r="G11" s="8">
        <f t="shared" si="1"/>
        <v>105</v>
      </c>
      <c r="H11" s="10" t="s">
        <v>17</v>
      </c>
      <c r="I11" s="10">
        <v>1962</v>
      </c>
    </row>
    <row r="12" spans="1:12" x14ac:dyDescent="0.2">
      <c r="A12" s="8">
        <f t="shared" si="0"/>
        <v>7</v>
      </c>
      <c r="B12" s="9" t="s">
        <v>9</v>
      </c>
      <c r="C12" s="9" t="s">
        <v>10</v>
      </c>
      <c r="D12" s="10">
        <v>100</v>
      </c>
      <c r="E12" s="10">
        <v>0</v>
      </c>
      <c r="F12" s="10">
        <v>0</v>
      </c>
      <c r="G12" s="8">
        <f t="shared" si="1"/>
        <v>100</v>
      </c>
      <c r="H12" s="10" t="s">
        <v>11</v>
      </c>
      <c r="I12" s="10">
        <v>1968</v>
      </c>
    </row>
    <row r="13" spans="1:12" x14ac:dyDescent="0.2">
      <c r="A13" s="8">
        <f t="shared" si="0"/>
        <v>8</v>
      </c>
      <c r="B13" s="9" t="s">
        <v>25</v>
      </c>
      <c r="C13" s="9" t="s">
        <v>26</v>
      </c>
      <c r="D13" s="10">
        <v>38</v>
      </c>
      <c r="E13" s="10">
        <v>45</v>
      </c>
      <c r="F13" s="10">
        <v>45</v>
      </c>
      <c r="G13" s="8">
        <f t="shared" si="1"/>
        <v>90</v>
      </c>
      <c r="H13" s="10" t="s">
        <v>22</v>
      </c>
      <c r="I13" s="10">
        <v>1959</v>
      </c>
    </row>
    <row r="14" spans="1:12" x14ac:dyDescent="0.2">
      <c r="A14" s="8">
        <f t="shared" si="0"/>
        <v>9</v>
      </c>
      <c r="B14" s="9" t="s">
        <v>27</v>
      </c>
      <c r="C14" s="9" t="s">
        <v>28</v>
      </c>
      <c r="D14" s="10">
        <v>0</v>
      </c>
      <c r="E14" s="10">
        <v>35</v>
      </c>
      <c r="F14" s="10">
        <v>50</v>
      </c>
      <c r="G14" s="8">
        <f t="shared" si="1"/>
        <v>85</v>
      </c>
      <c r="H14" s="10" t="s">
        <v>14</v>
      </c>
      <c r="I14" s="10">
        <v>1969</v>
      </c>
    </row>
    <row r="15" spans="1:12" x14ac:dyDescent="0.2">
      <c r="A15" s="8">
        <f t="shared" si="0"/>
        <v>10</v>
      </c>
      <c r="B15" s="9" t="s">
        <v>37</v>
      </c>
      <c r="C15" s="9" t="s">
        <v>30</v>
      </c>
      <c r="D15" s="10">
        <v>29</v>
      </c>
      <c r="E15" s="10">
        <v>41</v>
      </c>
      <c r="F15" s="10">
        <v>0</v>
      </c>
      <c r="G15" s="8">
        <f t="shared" si="1"/>
        <v>70</v>
      </c>
      <c r="H15" s="10" t="s">
        <v>17</v>
      </c>
      <c r="I15" s="10">
        <v>1959</v>
      </c>
    </row>
    <row r="16" spans="1:12" x14ac:dyDescent="0.2">
      <c r="A16" s="8">
        <f t="shared" si="0"/>
        <v>10</v>
      </c>
      <c r="B16" s="9" t="s">
        <v>35</v>
      </c>
      <c r="C16" s="9" t="s">
        <v>36</v>
      </c>
      <c r="D16" s="10">
        <v>32</v>
      </c>
      <c r="E16" s="10">
        <v>38</v>
      </c>
      <c r="F16" s="10">
        <v>0</v>
      </c>
      <c r="G16" s="8">
        <f t="shared" si="1"/>
        <v>70</v>
      </c>
      <c r="H16" s="10" t="s">
        <v>31</v>
      </c>
      <c r="I16" s="10">
        <v>1963</v>
      </c>
    </row>
    <row r="17" spans="1:9" x14ac:dyDescent="0.2">
      <c r="A17" s="8">
        <f t="shared" si="0"/>
        <v>12</v>
      </c>
      <c r="B17" s="9" t="s">
        <v>32</v>
      </c>
      <c r="C17" s="9" t="s">
        <v>30</v>
      </c>
      <c r="D17" s="10">
        <v>27</v>
      </c>
      <c r="E17" s="10">
        <v>32</v>
      </c>
      <c r="F17" s="10">
        <v>0</v>
      </c>
      <c r="G17" s="8">
        <f t="shared" si="1"/>
        <v>59</v>
      </c>
      <c r="H17" s="10" t="s">
        <v>31</v>
      </c>
      <c r="I17" s="10">
        <v>1962</v>
      </c>
    </row>
    <row r="18" spans="1:9" x14ac:dyDescent="0.2">
      <c r="A18" s="8">
        <f t="shared" si="0"/>
        <v>13</v>
      </c>
      <c r="B18" s="9" t="s">
        <v>29</v>
      </c>
      <c r="C18" s="9" t="s">
        <v>30</v>
      </c>
      <c r="D18" s="10">
        <v>35</v>
      </c>
      <c r="E18" s="10">
        <v>0</v>
      </c>
      <c r="F18" s="10">
        <v>0</v>
      </c>
      <c r="G18" s="8">
        <f t="shared" si="1"/>
        <v>35</v>
      </c>
      <c r="H18" s="10" t="s">
        <v>31</v>
      </c>
      <c r="I18" s="10">
        <v>1959</v>
      </c>
    </row>
  </sheetData>
  <sortState ref="B6:J1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L6"/>
  <sheetViews>
    <sheetView workbookViewId="0">
      <selection activeCell="A2" sqref="A2:I2"/>
    </sheetView>
  </sheetViews>
  <sheetFormatPr defaultColWidth="8.85546875" defaultRowHeight="12.75" x14ac:dyDescent="0.2"/>
  <cols>
    <col min="1" max="1" width="3.7109375" style="2" customWidth="1"/>
    <col min="2" max="3" width="14.42578125" style="2" customWidth="1"/>
    <col min="4" max="6" width="9" style="11" customWidth="1"/>
    <col min="7" max="7" width="10.5703125" style="2" customWidth="1"/>
    <col min="8" max="8" width="22.28515625" style="2" customWidth="1"/>
    <col min="9" max="9" width="8.42578125" style="12" bestFit="1" customWidth="1"/>
    <col min="10" max="10" width="9.85546875" style="2" customWidth="1"/>
    <col min="11" max="11" width="17.42578125" style="2" customWidth="1"/>
    <col min="12" max="12" width="15.7109375" style="2" customWidth="1"/>
    <col min="13" max="16384" width="8.85546875" style="2"/>
  </cols>
  <sheetData>
    <row r="2" spans="1:12" s="3" customFormat="1" ht="35.25" customHeight="1" x14ac:dyDescent="0.2">
      <c r="A2" s="18" t="s">
        <v>56</v>
      </c>
      <c r="B2" s="18"/>
      <c r="C2" s="18"/>
      <c r="D2" s="18"/>
      <c r="E2" s="18"/>
      <c r="F2" s="18"/>
      <c r="G2" s="18"/>
      <c r="H2" s="18"/>
      <c r="I2" s="18"/>
      <c r="J2" s="1"/>
      <c r="K2" s="1"/>
      <c r="L2" s="2"/>
    </row>
    <row r="3" spans="1:12" s="5" customFormat="1" ht="13.15" customHeight="1" x14ac:dyDescent="0.25">
      <c r="A3" s="19" t="s">
        <v>38</v>
      </c>
      <c r="B3" s="19"/>
      <c r="C3" s="19"/>
      <c r="D3" s="4" t="s">
        <v>4</v>
      </c>
      <c r="E3" s="4" t="s">
        <v>6</v>
      </c>
      <c r="F3" s="4" t="s">
        <v>8</v>
      </c>
      <c r="G3" s="20"/>
      <c r="H3" s="21"/>
      <c r="I3" s="22"/>
    </row>
    <row r="4" spans="1:12" s="5" customFormat="1" ht="19.899999999999999" customHeight="1" x14ac:dyDescent="0.25">
      <c r="A4" s="19"/>
      <c r="B4" s="19"/>
      <c r="C4" s="19"/>
      <c r="D4" s="4" t="s">
        <v>5</v>
      </c>
      <c r="E4" s="4" t="s">
        <v>7</v>
      </c>
      <c r="F4" s="4" t="s">
        <v>7</v>
      </c>
      <c r="G4" s="23"/>
      <c r="H4" s="24"/>
      <c r="I4" s="25"/>
    </row>
    <row r="5" spans="1:12" s="5" customFormat="1" ht="13.15" customHeight="1" x14ac:dyDescent="0.25">
      <c r="A5" s="19"/>
      <c r="B5" s="19"/>
      <c r="C5" s="19"/>
      <c r="D5" s="6">
        <v>41952</v>
      </c>
      <c r="E5" s="6">
        <v>42049</v>
      </c>
      <c r="F5" s="6">
        <v>42126</v>
      </c>
      <c r="G5" s="7" t="s">
        <v>0</v>
      </c>
      <c r="H5" s="7" t="s">
        <v>1</v>
      </c>
      <c r="I5" s="7" t="s">
        <v>2</v>
      </c>
    </row>
    <row r="6" spans="1:12" x14ac:dyDescent="0.2">
      <c r="A6" s="8">
        <f>RANK(G6,G$6:G$105,0)</f>
        <v>1</v>
      </c>
      <c r="B6" s="9"/>
      <c r="C6" s="9"/>
      <c r="D6" s="10">
        <v>0</v>
      </c>
      <c r="E6" s="10">
        <v>0</v>
      </c>
      <c r="F6" s="10">
        <v>0</v>
      </c>
      <c r="G6" s="8">
        <f>IF(SUM(D6:F6)=0,0,SUM(LARGE(D6:F6,1),LARGE(D6:F6,2)))</f>
        <v>0</v>
      </c>
      <c r="H6" s="10"/>
      <c r="I6" s="10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18"/>
  <sheetViews>
    <sheetView workbookViewId="0">
      <selection activeCell="A2" sqref="A2:I2"/>
    </sheetView>
  </sheetViews>
  <sheetFormatPr defaultColWidth="8.85546875" defaultRowHeight="12.75" x14ac:dyDescent="0.2"/>
  <cols>
    <col min="1" max="1" width="3.7109375" style="2" customWidth="1"/>
    <col min="2" max="3" width="14.42578125" style="2" customWidth="1"/>
    <col min="4" max="6" width="9" style="11" customWidth="1"/>
    <col min="7" max="7" width="10.5703125" style="2" customWidth="1"/>
    <col min="8" max="8" width="22.28515625" style="2" customWidth="1"/>
    <col min="9" max="9" width="8.42578125" style="12" bestFit="1" customWidth="1"/>
    <col min="10" max="10" width="9.85546875" style="2" customWidth="1"/>
    <col min="11" max="11" width="17.42578125" style="2" customWidth="1"/>
    <col min="12" max="12" width="15.7109375" style="2" customWidth="1"/>
    <col min="13" max="16384" width="8.85546875" style="2"/>
  </cols>
  <sheetData>
    <row r="2" spans="1:12" s="3" customFormat="1" ht="35.25" customHeight="1" x14ac:dyDescent="0.2">
      <c r="A2" s="18" t="s">
        <v>56</v>
      </c>
      <c r="B2" s="18"/>
      <c r="C2" s="18"/>
      <c r="D2" s="18"/>
      <c r="E2" s="18"/>
      <c r="F2" s="18"/>
      <c r="G2" s="18"/>
      <c r="H2" s="18"/>
      <c r="I2" s="18"/>
      <c r="J2" s="1"/>
      <c r="K2" s="1"/>
      <c r="L2" s="2"/>
    </row>
    <row r="3" spans="1:12" s="5" customFormat="1" ht="13.15" customHeight="1" x14ac:dyDescent="0.25">
      <c r="A3" s="19" t="s">
        <v>39</v>
      </c>
      <c r="B3" s="19"/>
      <c r="C3" s="19"/>
      <c r="D3" s="4" t="s">
        <v>4</v>
      </c>
      <c r="E3" s="4" t="s">
        <v>6</v>
      </c>
      <c r="F3" s="4" t="s">
        <v>8</v>
      </c>
      <c r="G3" s="20"/>
      <c r="H3" s="21"/>
      <c r="I3" s="22"/>
    </row>
    <row r="4" spans="1:12" s="5" customFormat="1" ht="19.899999999999999" customHeight="1" x14ac:dyDescent="0.25">
      <c r="A4" s="19"/>
      <c r="B4" s="19"/>
      <c r="C4" s="19"/>
      <c r="D4" s="4" t="s">
        <v>5</v>
      </c>
      <c r="E4" s="4" t="s">
        <v>7</v>
      </c>
      <c r="F4" s="4" t="s">
        <v>7</v>
      </c>
      <c r="G4" s="23"/>
      <c r="H4" s="24"/>
      <c r="I4" s="25"/>
    </row>
    <row r="5" spans="1:12" s="5" customFormat="1" ht="13.15" customHeight="1" x14ac:dyDescent="0.25">
      <c r="A5" s="19"/>
      <c r="B5" s="19"/>
      <c r="C5" s="19"/>
      <c r="D5" s="6">
        <v>41952</v>
      </c>
      <c r="E5" s="6">
        <v>42049</v>
      </c>
      <c r="F5" s="6">
        <v>42126</v>
      </c>
      <c r="G5" s="7" t="s">
        <v>0</v>
      </c>
      <c r="H5" s="7" t="s">
        <v>1</v>
      </c>
      <c r="I5" s="7" t="s">
        <v>2</v>
      </c>
    </row>
    <row r="6" spans="1:12" x14ac:dyDescent="0.2">
      <c r="A6" s="8">
        <f t="shared" ref="A6:A18" si="0">RANK(G6,G$6:G$105,0)</f>
        <v>1</v>
      </c>
      <c r="B6" s="9" t="s">
        <v>15</v>
      </c>
      <c r="C6" s="9" t="s">
        <v>16</v>
      </c>
      <c r="D6" s="10">
        <v>80</v>
      </c>
      <c r="E6" s="10">
        <v>100</v>
      </c>
      <c r="F6" s="10">
        <v>0</v>
      </c>
      <c r="G6" s="8">
        <f t="shared" ref="G6:G18" si="1">IF(SUM(D6:F6)=0,0,SUM(LARGE(D6:F6,1),LARGE(D6:F6,2)))</f>
        <v>180</v>
      </c>
      <c r="H6" s="10" t="s">
        <v>17</v>
      </c>
      <c r="I6" s="10">
        <v>1962</v>
      </c>
    </row>
    <row r="7" spans="1:12" x14ac:dyDescent="0.2">
      <c r="A7" s="8">
        <f t="shared" si="0"/>
        <v>1</v>
      </c>
      <c r="B7" s="9" t="s">
        <v>9</v>
      </c>
      <c r="C7" s="9" t="s">
        <v>10</v>
      </c>
      <c r="D7" s="10">
        <v>80</v>
      </c>
      <c r="E7" s="10">
        <v>100</v>
      </c>
      <c r="F7" s="10">
        <v>0</v>
      </c>
      <c r="G7" s="8">
        <f t="shared" si="1"/>
        <v>180</v>
      </c>
      <c r="H7" s="10" t="s">
        <v>11</v>
      </c>
      <c r="I7" s="10">
        <v>1968</v>
      </c>
    </row>
    <row r="8" spans="1:12" x14ac:dyDescent="0.2">
      <c r="A8" s="8">
        <f t="shared" si="0"/>
        <v>1</v>
      </c>
      <c r="B8" s="9" t="s">
        <v>18</v>
      </c>
      <c r="C8" s="9" t="s">
        <v>19</v>
      </c>
      <c r="D8" s="10">
        <v>100</v>
      </c>
      <c r="E8" s="10">
        <v>80</v>
      </c>
      <c r="F8" s="10">
        <v>0</v>
      </c>
      <c r="G8" s="8">
        <f t="shared" si="1"/>
        <v>180</v>
      </c>
      <c r="H8" s="10" t="s">
        <v>17</v>
      </c>
      <c r="I8" s="10">
        <v>1969</v>
      </c>
    </row>
    <row r="9" spans="1:12" x14ac:dyDescent="0.2">
      <c r="A9" s="8">
        <f t="shared" si="0"/>
        <v>4</v>
      </c>
      <c r="B9" s="9" t="s">
        <v>20</v>
      </c>
      <c r="C9" s="9" t="s">
        <v>21</v>
      </c>
      <c r="D9" s="10">
        <v>70</v>
      </c>
      <c r="E9" s="10">
        <v>70</v>
      </c>
      <c r="F9" s="10">
        <v>100</v>
      </c>
      <c r="G9" s="8">
        <f t="shared" si="1"/>
        <v>170</v>
      </c>
      <c r="H9" s="10" t="s">
        <v>22</v>
      </c>
      <c r="I9" s="10">
        <v>1960</v>
      </c>
    </row>
    <row r="10" spans="1:12" x14ac:dyDescent="0.2">
      <c r="A10" s="8">
        <f t="shared" si="0"/>
        <v>4</v>
      </c>
      <c r="B10" s="9" t="s">
        <v>12</v>
      </c>
      <c r="C10" s="9" t="s">
        <v>13</v>
      </c>
      <c r="D10" s="10">
        <v>70</v>
      </c>
      <c r="E10" s="10">
        <v>70</v>
      </c>
      <c r="F10" s="10">
        <v>100</v>
      </c>
      <c r="G10" s="8">
        <f t="shared" si="1"/>
        <v>170</v>
      </c>
      <c r="H10" s="10" t="s">
        <v>14</v>
      </c>
      <c r="I10" s="10">
        <v>1966</v>
      </c>
    </row>
    <row r="11" spans="1:12" x14ac:dyDescent="0.2">
      <c r="A11" s="8">
        <f t="shared" si="0"/>
        <v>6</v>
      </c>
      <c r="B11" s="9" t="s">
        <v>33</v>
      </c>
      <c r="C11" s="9" t="s">
        <v>34</v>
      </c>
      <c r="D11" s="10">
        <v>50</v>
      </c>
      <c r="E11" s="10">
        <v>50</v>
      </c>
      <c r="F11" s="10">
        <v>80</v>
      </c>
      <c r="G11" s="8">
        <f t="shared" si="1"/>
        <v>130</v>
      </c>
      <c r="H11" s="10" t="s">
        <v>31</v>
      </c>
      <c r="I11" s="10">
        <v>1964</v>
      </c>
    </row>
    <row r="12" spans="1:12" x14ac:dyDescent="0.2">
      <c r="A12" s="8">
        <f t="shared" si="0"/>
        <v>6</v>
      </c>
      <c r="B12" s="9" t="s">
        <v>35</v>
      </c>
      <c r="C12" s="9" t="s">
        <v>36</v>
      </c>
      <c r="D12" s="10">
        <v>45</v>
      </c>
      <c r="E12" s="10">
        <v>50</v>
      </c>
      <c r="F12" s="10">
        <v>80</v>
      </c>
      <c r="G12" s="8">
        <f t="shared" si="1"/>
        <v>130</v>
      </c>
      <c r="H12" s="10" t="s">
        <v>31</v>
      </c>
      <c r="I12" s="10">
        <v>1963</v>
      </c>
    </row>
    <row r="13" spans="1:12" x14ac:dyDescent="0.2">
      <c r="A13" s="8">
        <f t="shared" si="0"/>
        <v>6</v>
      </c>
      <c r="B13" s="9" t="s">
        <v>25</v>
      </c>
      <c r="C13" s="9" t="s">
        <v>26</v>
      </c>
      <c r="D13" s="10">
        <v>60</v>
      </c>
      <c r="E13" s="10">
        <v>60</v>
      </c>
      <c r="F13" s="10">
        <v>70</v>
      </c>
      <c r="G13" s="8">
        <f t="shared" si="1"/>
        <v>130</v>
      </c>
      <c r="H13" s="10" t="s">
        <v>22</v>
      </c>
      <c r="I13" s="10">
        <v>1959</v>
      </c>
    </row>
    <row r="14" spans="1:12" x14ac:dyDescent="0.2">
      <c r="A14" s="8">
        <f t="shared" si="0"/>
        <v>6</v>
      </c>
      <c r="B14" s="9" t="s">
        <v>40</v>
      </c>
      <c r="C14" s="9" t="s">
        <v>41</v>
      </c>
      <c r="D14" s="10">
        <v>60</v>
      </c>
      <c r="E14" s="10">
        <v>60</v>
      </c>
      <c r="F14" s="10">
        <v>70</v>
      </c>
      <c r="G14" s="8">
        <f t="shared" si="1"/>
        <v>130</v>
      </c>
      <c r="H14" s="10" t="s">
        <v>22</v>
      </c>
      <c r="I14" s="10">
        <v>1959</v>
      </c>
    </row>
    <row r="15" spans="1:12" x14ac:dyDescent="0.2">
      <c r="A15" s="8">
        <f t="shared" si="0"/>
        <v>10</v>
      </c>
      <c r="B15" s="9" t="s">
        <v>23</v>
      </c>
      <c r="C15" s="9" t="s">
        <v>24</v>
      </c>
      <c r="D15" s="10">
        <v>100</v>
      </c>
      <c r="E15" s="10">
        <v>0</v>
      </c>
      <c r="F15" s="10">
        <v>0</v>
      </c>
      <c r="G15" s="8">
        <f t="shared" si="1"/>
        <v>100</v>
      </c>
      <c r="H15" s="10" t="s">
        <v>14</v>
      </c>
      <c r="I15" s="10">
        <v>1968</v>
      </c>
    </row>
    <row r="16" spans="1:12" x14ac:dyDescent="0.2">
      <c r="A16" s="8">
        <f t="shared" si="0"/>
        <v>11</v>
      </c>
      <c r="B16" s="9" t="s">
        <v>37</v>
      </c>
      <c r="C16" s="9" t="s">
        <v>30</v>
      </c>
      <c r="D16" s="10">
        <v>0</v>
      </c>
      <c r="E16" s="10">
        <v>80</v>
      </c>
      <c r="F16" s="10">
        <v>0</v>
      </c>
      <c r="G16" s="8">
        <f t="shared" si="1"/>
        <v>80</v>
      </c>
      <c r="H16" s="10" t="s">
        <v>17</v>
      </c>
      <c r="I16" s="10">
        <v>1959</v>
      </c>
    </row>
    <row r="17" spans="1:9" x14ac:dyDescent="0.2">
      <c r="A17" s="8">
        <f t="shared" si="0"/>
        <v>12</v>
      </c>
      <c r="B17" s="9" t="s">
        <v>29</v>
      </c>
      <c r="C17" s="9" t="s">
        <v>30</v>
      </c>
      <c r="D17" s="10">
        <v>50</v>
      </c>
      <c r="E17" s="10">
        <v>0</v>
      </c>
      <c r="F17" s="10">
        <v>0</v>
      </c>
      <c r="G17" s="8">
        <f t="shared" si="1"/>
        <v>50</v>
      </c>
      <c r="H17" s="10" t="s">
        <v>31</v>
      </c>
      <c r="I17" s="10">
        <v>1959</v>
      </c>
    </row>
    <row r="18" spans="1:9" x14ac:dyDescent="0.2">
      <c r="A18" s="8">
        <f t="shared" si="0"/>
        <v>13</v>
      </c>
      <c r="B18" s="9" t="s">
        <v>32</v>
      </c>
      <c r="C18" s="9" t="s">
        <v>30</v>
      </c>
      <c r="D18" s="10">
        <v>45</v>
      </c>
      <c r="E18" s="10">
        <v>0</v>
      </c>
      <c r="F18" s="10">
        <v>0</v>
      </c>
      <c r="G18" s="8">
        <f t="shared" si="1"/>
        <v>45</v>
      </c>
      <c r="H18" s="10" t="s">
        <v>31</v>
      </c>
      <c r="I18" s="10">
        <v>1962</v>
      </c>
    </row>
  </sheetData>
  <sortState ref="B6:J1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L6"/>
  <sheetViews>
    <sheetView workbookViewId="0">
      <selection activeCell="A2" sqref="A2:I2"/>
    </sheetView>
  </sheetViews>
  <sheetFormatPr defaultColWidth="8.85546875" defaultRowHeight="12.75" x14ac:dyDescent="0.2"/>
  <cols>
    <col min="1" max="1" width="3.7109375" style="2" customWidth="1"/>
    <col min="2" max="3" width="14.42578125" style="2" customWidth="1"/>
    <col min="4" max="6" width="9" style="11" customWidth="1"/>
    <col min="7" max="7" width="10.5703125" style="2" customWidth="1"/>
    <col min="8" max="8" width="22.28515625" style="2" customWidth="1"/>
    <col min="9" max="9" width="8.42578125" style="12" bestFit="1" customWidth="1"/>
    <col min="10" max="10" width="9.85546875" style="2" customWidth="1"/>
    <col min="11" max="11" width="17.42578125" style="2" customWidth="1"/>
    <col min="12" max="12" width="15.7109375" style="2" customWidth="1"/>
    <col min="13" max="16384" width="8.85546875" style="2"/>
  </cols>
  <sheetData>
    <row r="2" spans="1:12" s="3" customFormat="1" ht="35.25" customHeight="1" x14ac:dyDescent="0.2">
      <c r="A2" s="18" t="s">
        <v>56</v>
      </c>
      <c r="B2" s="18"/>
      <c r="C2" s="18"/>
      <c r="D2" s="18"/>
      <c r="E2" s="18"/>
      <c r="F2" s="18"/>
      <c r="G2" s="18"/>
      <c r="H2" s="18"/>
      <c r="I2" s="18"/>
      <c r="J2" s="1"/>
      <c r="K2" s="1"/>
      <c r="L2" s="2"/>
    </row>
    <row r="3" spans="1:12" s="5" customFormat="1" ht="13.15" customHeight="1" x14ac:dyDescent="0.25">
      <c r="A3" s="19" t="s">
        <v>42</v>
      </c>
      <c r="B3" s="19"/>
      <c r="C3" s="19"/>
      <c r="D3" s="4" t="s">
        <v>4</v>
      </c>
      <c r="E3" s="4" t="s">
        <v>6</v>
      </c>
      <c r="F3" s="4" t="s">
        <v>8</v>
      </c>
      <c r="G3" s="20"/>
      <c r="H3" s="21"/>
      <c r="I3" s="22"/>
    </row>
    <row r="4" spans="1:12" s="5" customFormat="1" ht="19.899999999999999" customHeight="1" x14ac:dyDescent="0.25">
      <c r="A4" s="19"/>
      <c r="B4" s="19"/>
      <c r="C4" s="19"/>
      <c r="D4" s="4" t="s">
        <v>5</v>
      </c>
      <c r="E4" s="4" t="s">
        <v>7</v>
      </c>
      <c r="F4" s="4" t="s">
        <v>7</v>
      </c>
      <c r="G4" s="23"/>
      <c r="H4" s="24"/>
      <c r="I4" s="25"/>
    </row>
    <row r="5" spans="1:12" s="5" customFormat="1" ht="13.15" customHeight="1" x14ac:dyDescent="0.25">
      <c r="A5" s="19"/>
      <c r="B5" s="19"/>
      <c r="C5" s="19"/>
      <c r="D5" s="6">
        <v>41952</v>
      </c>
      <c r="E5" s="6">
        <v>42049</v>
      </c>
      <c r="F5" s="6">
        <v>42126</v>
      </c>
      <c r="G5" s="7" t="s">
        <v>0</v>
      </c>
      <c r="H5" s="7" t="s">
        <v>1</v>
      </c>
      <c r="I5" s="7" t="s">
        <v>2</v>
      </c>
    </row>
    <row r="6" spans="1:12" x14ac:dyDescent="0.2">
      <c r="A6" s="8">
        <f>RANK(G6,G$6:G$105,0)</f>
        <v>1</v>
      </c>
      <c r="B6" s="9"/>
      <c r="C6" s="9"/>
      <c r="D6" s="10">
        <v>0</v>
      </c>
      <c r="E6" s="10">
        <v>0</v>
      </c>
      <c r="F6" s="10">
        <v>0</v>
      </c>
      <c r="G6" s="8">
        <f>IF(SUM(D6:F6)=0,0,SUM(LARGE(D6:F6,1),LARGE(D6:F6,2)))</f>
        <v>0</v>
      </c>
      <c r="H6" s="10"/>
      <c r="I6" s="10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L6"/>
  <sheetViews>
    <sheetView workbookViewId="0">
      <selection activeCell="A2" sqref="A2:I2"/>
    </sheetView>
  </sheetViews>
  <sheetFormatPr defaultColWidth="8.85546875" defaultRowHeight="12.75" x14ac:dyDescent="0.2"/>
  <cols>
    <col min="1" max="1" width="3.7109375" style="2" customWidth="1"/>
    <col min="2" max="3" width="14.42578125" style="2" customWidth="1"/>
    <col min="4" max="6" width="9" style="11" customWidth="1"/>
    <col min="7" max="7" width="10.5703125" style="2" customWidth="1"/>
    <col min="8" max="8" width="22.28515625" style="2" customWidth="1"/>
    <col min="9" max="9" width="8.42578125" style="12" bestFit="1" customWidth="1"/>
    <col min="10" max="10" width="9.85546875" style="2" customWidth="1"/>
    <col min="11" max="11" width="17.42578125" style="2" customWidth="1"/>
    <col min="12" max="12" width="15.7109375" style="2" customWidth="1"/>
    <col min="13" max="16384" width="8.85546875" style="2"/>
  </cols>
  <sheetData>
    <row r="2" spans="1:12" s="3" customFormat="1" ht="35.25" customHeight="1" x14ac:dyDescent="0.2">
      <c r="A2" s="18" t="s">
        <v>56</v>
      </c>
      <c r="B2" s="18"/>
      <c r="C2" s="18"/>
      <c r="D2" s="18"/>
      <c r="E2" s="18"/>
      <c r="F2" s="18"/>
      <c r="G2" s="18"/>
      <c r="H2" s="18"/>
      <c r="I2" s="18"/>
      <c r="J2" s="1"/>
      <c r="K2" s="1"/>
      <c r="L2" s="2"/>
    </row>
    <row r="3" spans="1:12" s="5" customFormat="1" ht="13.15" customHeight="1" x14ac:dyDescent="0.25">
      <c r="A3" s="19" t="s">
        <v>43</v>
      </c>
      <c r="B3" s="19"/>
      <c r="C3" s="19"/>
      <c r="D3" s="4" t="s">
        <v>4</v>
      </c>
      <c r="E3" s="4" t="s">
        <v>6</v>
      </c>
      <c r="F3" s="4" t="s">
        <v>8</v>
      </c>
      <c r="G3" s="20"/>
      <c r="H3" s="21"/>
      <c r="I3" s="22"/>
    </row>
    <row r="4" spans="1:12" s="5" customFormat="1" ht="19.899999999999999" customHeight="1" x14ac:dyDescent="0.25">
      <c r="A4" s="19"/>
      <c r="B4" s="19"/>
      <c r="C4" s="19"/>
      <c r="D4" s="4" t="s">
        <v>5</v>
      </c>
      <c r="E4" s="4" t="s">
        <v>7</v>
      </c>
      <c r="F4" s="4" t="s">
        <v>7</v>
      </c>
      <c r="G4" s="23"/>
      <c r="H4" s="24"/>
      <c r="I4" s="25"/>
    </row>
    <row r="5" spans="1:12" s="5" customFormat="1" ht="13.15" customHeight="1" x14ac:dyDescent="0.25">
      <c r="A5" s="19"/>
      <c r="B5" s="19"/>
      <c r="C5" s="19"/>
      <c r="D5" s="6">
        <v>41952</v>
      </c>
      <c r="E5" s="6">
        <v>42049</v>
      </c>
      <c r="F5" s="6">
        <v>42126</v>
      </c>
      <c r="G5" s="7" t="s">
        <v>0</v>
      </c>
      <c r="H5" s="7" t="s">
        <v>1</v>
      </c>
      <c r="I5" s="7" t="s">
        <v>2</v>
      </c>
    </row>
    <row r="6" spans="1:12" x14ac:dyDescent="0.2">
      <c r="A6" s="8">
        <f>RANK(G6,G$6:G$105,0)</f>
        <v>1</v>
      </c>
      <c r="B6" s="9"/>
      <c r="C6" s="9"/>
      <c r="D6" s="10">
        <v>0</v>
      </c>
      <c r="E6" s="10">
        <v>0</v>
      </c>
      <c r="F6" s="10">
        <v>0</v>
      </c>
      <c r="G6" s="8">
        <f>IF(SUM(D6:F6)=0,0,SUM(LARGE(D6:F6,1),LARGE(D6:F6,2)))</f>
        <v>0</v>
      </c>
      <c r="H6" s="10"/>
      <c r="I6" s="10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Z9"/>
  <sheetViews>
    <sheetView workbookViewId="0">
      <selection activeCell="B5" sqref="B5"/>
    </sheetView>
  </sheetViews>
  <sheetFormatPr defaultColWidth="8.85546875" defaultRowHeight="12.75" x14ac:dyDescent="0.2"/>
  <cols>
    <col min="1" max="1" width="3.7109375" style="2" customWidth="1"/>
    <col min="2" max="2" width="23.28515625" style="2" customWidth="1"/>
    <col min="3" max="5" width="5.140625" style="11" customWidth="1"/>
    <col min="6" max="6" width="10.7109375" style="2" customWidth="1"/>
    <col min="7" max="9" width="4.5703125" style="11" customWidth="1"/>
    <col min="10" max="10" width="4.5703125" style="2" customWidth="1"/>
    <col min="11" max="13" width="4.5703125" style="11" customWidth="1"/>
    <col min="14" max="14" width="4.5703125" style="2" customWidth="1"/>
    <col min="15" max="17" width="4.5703125" style="11" customWidth="1"/>
    <col min="18" max="18" width="4.5703125" style="2" customWidth="1"/>
    <col min="19" max="21" width="4.5703125" style="11" customWidth="1"/>
    <col min="22" max="22" width="4.5703125" style="2" customWidth="1"/>
    <col min="23" max="25" width="4.5703125" style="11" customWidth="1"/>
    <col min="26" max="26" width="4.5703125" style="2" customWidth="1"/>
    <col min="27" max="16384" width="8.85546875" style="2"/>
  </cols>
  <sheetData>
    <row r="2" spans="1:26" s="3" customFormat="1" ht="35.25" customHeight="1" x14ac:dyDescent="0.2">
      <c r="A2" s="26" t="s">
        <v>55</v>
      </c>
      <c r="B2" s="27"/>
      <c r="C2" s="27"/>
      <c r="D2" s="27"/>
      <c r="E2" s="27"/>
      <c r="F2" s="28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s="3" customFormat="1" ht="13.15" customHeight="1" x14ac:dyDescent="0.2">
      <c r="A3" s="29"/>
      <c r="B3" s="31" t="s">
        <v>44</v>
      </c>
      <c r="C3" s="32" t="s">
        <v>45</v>
      </c>
      <c r="D3" s="32" t="s">
        <v>46</v>
      </c>
      <c r="E3" s="32" t="s">
        <v>47</v>
      </c>
      <c r="F3" s="33" t="s">
        <v>48</v>
      </c>
      <c r="G3" s="35" t="s">
        <v>49</v>
      </c>
      <c r="H3" s="35"/>
      <c r="I3" s="35"/>
      <c r="J3" s="35"/>
      <c r="K3" s="35" t="s">
        <v>50</v>
      </c>
      <c r="L3" s="35"/>
      <c r="M3" s="35"/>
      <c r="N3" s="35"/>
      <c r="O3" s="35" t="s">
        <v>51</v>
      </c>
      <c r="P3" s="35"/>
      <c r="Q3" s="35"/>
      <c r="R3" s="35"/>
      <c r="S3" s="35" t="s">
        <v>52</v>
      </c>
      <c r="T3" s="35"/>
      <c r="U3" s="35"/>
      <c r="V3" s="35"/>
      <c r="W3" s="35" t="s">
        <v>53</v>
      </c>
      <c r="X3" s="35"/>
      <c r="Y3" s="35"/>
      <c r="Z3" s="35"/>
    </row>
    <row r="4" spans="1:26" s="5" customFormat="1" ht="13.15" customHeight="1" x14ac:dyDescent="0.25">
      <c r="A4" s="30"/>
      <c r="B4" s="31"/>
      <c r="C4" s="32"/>
      <c r="D4" s="32"/>
      <c r="E4" s="32"/>
      <c r="F4" s="34"/>
      <c r="G4" s="14" t="str">
        <f>C3</f>
        <v>1.</v>
      </c>
      <c r="H4" s="14" t="str">
        <f t="shared" ref="H4:I4" si="0">D3</f>
        <v>2.</v>
      </c>
      <c r="I4" s="14" t="str">
        <f t="shared" si="0"/>
        <v>3.</v>
      </c>
      <c r="J4" s="14" t="s">
        <v>54</v>
      </c>
      <c r="K4" s="14" t="str">
        <f>C3</f>
        <v>1.</v>
      </c>
      <c r="L4" s="14" t="str">
        <f t="shared" ref="L4:M4" si="1">D3</f>
        <v>2.</v>
      </c>
      <c r="M4" s="14" t="str">
        <f t="shared" si="1"/>
        <v>3.</v>
      </c>
      <c r="N4" s="14" t="s">
        <v>54</v>
      </c>
      <c r="O4" s="14" t="str">
        <f>C3</f>
        <v>1.</v>
      </c>
      <c r="P4" s="14" t="str">
        <f t="shared" ref="P4:Q4" si="2">D3</f>
        <v>2.</v>
      </c>
      <c r="Q4" s="14" t="str">
        <f t="shared" si="2"/>
        <v>3.</v>
      </c>
      <c r="R4" s="14" t="s">
        <v>54</v>
      </c>
      <c r="S4" s="14" t="str">
        <f>C3</f>
        <v>1.</v>
      </c>
      <c r="T4" s="14" t="str">
        <f t="shared" ref="T4:U4" si="3">D3</f>
        <v>2.</v>
      </c>
      <c r="U4" s="14" t="str">
        <f t="shared" si="3"/>
        <v>3.</v>
      </c>
      <c r="V4" s="14" t="s">
        <v>54</v>
      </c>
      <c r="W4" s="14" t="str">
        <f>C3</f>
        <v>1.</v>
      </c>
      <c r="X4" s="14" t="str">
        <f t="shared" ref="X4:Y4" si="4">D3</f>
        <v>2.</v>
      </c>
      <c r="Y4" s="14" t="str">
        <f t="shared" si="4"/>
        <v>3.</v>
      </c>
      <c r="Z4" s="14" t="s">
        <v>54</v>
      </c>
    </row>
    <row r="5" spans="1:26" x14ac:dyDescent="0.2">
      <c r="A5" s="8">
        <f>RANK(F5,F$5:F$104,0)</f>
        <v>1</v>
      </c>
      <c r="B5" s="9" t="s">
        <v>22</v>
      </c>
      <c r="C5" s="15">
        <f t="shared" ref="C5:F9" si="5">G5+K5+O5+S5+W5</f>
        <v>269</v>
      </c>
      <c r="D5" s="15">
        <f t="shared" si="5"/>
        <v>285</v>
      </c>
      <c r="E5" s="15">
        <f t="shared" si="5"/>
        <v>345</v>
      </c>
      <c r="F5" s="16">
        <f t="shared" si="5"/>
        <v>899</v>
      </c>
      <c r="G5" s="17">
        <v>79</v>
      </c>
      <c r="H5" s="17">
        <v>95</v>
      </c>
      <c r="I5" s="17">
        <v>105</v>
      </c>
      <c r="J5" s="8">
        <f>SUM(G5:I5)</f>
        <v>279</v>
      </c>
      <c r="K5" s="17"/>
      <c r="L5" s="17"/>
      <c r="M5" s="17"/>
      <c r="N5" s="8">
        <f>SUM(K5:M5)</f>
        <v>0</v>
      </c>
      <c r="O5" s="17">
        <v>190</v>
      </c>
      <c r="P5" s="17">
        <v>190</v>
      </c>
      <c r="Q5" s="17">
        <v>240</v>
      </c>
      <c r="R5" s="8">
        <f>SUM(O5:Q5)</f>
        <v>620</v>
      </c>
      <c r="S5" s="17"/>
      <c r="T5" s="17"/>
      <c r="U5" s="17"/>
      <c r="V5" s="8">
        <f>SUM(S5:U5)</f>
        <v>0</v>
      </c>
      <c r="W5" s="17"/>
      <c r="X5" s="17"/>
      <c r="Y5" s="17"/>
      <c r="Z5" s="8">
        <f>SUM(W5:Y5)</f>
        <v>0</v>
      </c>
    </row>
    <row r="6" spans="1:26" x14ac:dyDescent="0.2">
      <c r="A6" s="8">
        <f>RANK(F6,F$5:F$104,0)</f>
        <v>2</v>
      </c>
      <c r="B6" s="9" t="s">
        <v>14</v>
      </c>
      <c r="C6" s="15">
        <f t="shared" si="5"/>
        <v>300</v>
      </c>
      <c r="D6" s="15">
        <f t="shared" si="5"/>
        <v>205</v>
      </c>
      <c r="E6" s="15">
        <f t="shared" si="5"/>
        <v>330</v>
      </c>
      <c r="F6" s="16">
        <f t="shared" si="5"/>
        <v>835</v>
      </c>
      <c r="G6" s="17">
        <v>130</v>
      </c>
      <c r="H6" s="17">
        <v>135</v>
      </c>
      <c r="I6" s="17">
        <v>230</v>
      </c>
      <c r="J6" s="8">
        <f>SUM(G6:I6)</f>
        <v>495</v>
      </c>
      <c r="K6" s="17"/>
      <c r="L6" s="17"/>
      <c r="M6" s="17"/>
      <c r="N6" s="8">
        <f>SUM(K6:M6)</f>
        <v>0</v>
      </c>
      <c r="O6" s="17">
        <v>170</v>
      </c>
      <c r="P6" s="17">
        <v>70</v>
      </c>
      <c r="Q6" s="17">
        <v>100</v>
      </c>
      <c r="R6" s="8">
        <f>SUM(O6:Q6)</f>
        <v>340</v>
      </c>
      <c r="S6" s="17"/>
      <c r="T6" s="17"/>
      <c r="U6" s="17"/>
      <c r="V6" s="8">
        <f>SUM(S6:U6)</f>
        <v>0</v>
      </c>
      <c r="W6" s="17"/>
      <c r="X6" s="17"/>
      <c r="Y6" s="17"/>
      <c r="Z6" s="8">
        <f>SUM(W6:Y6)</f>
        <v>0</v>
      </c>
    </row>
    <row r="7" spans="1:26" x14ac:dyDescent="0.2">
      <c r="A7" s="8">
        <f>RANK(F7,F$5:F$104,0)</f>
        <v>3</v>
      </c>
      <c r="B7" s="9" t="s">
        <v>31</v>
      </c>
      <c r="C7" s="15">
        <f t="shared" si="5"/>
        <v>344</v>
      </c>
      <c r="D7" s="15">
        <f t="shared" si="5"/>
        <v>250</v>
      </c>
      <c r="E7" s="15">
        <f t="shared" si="5"/>
        <v>230</v>
      </c>
      <c r="F7" s="16">
        <f t="shared" si="5"/>
        <v>824</v>
      </c>
      <c r="G7" s="17">
        <v>154</v>
      </c>
      <c r="H7" s="17">
        <v>150</v>
      </c>
      <c r="I7" s="17">
        <v>70</v>
      </c>
      <c r="J7" s="8">
        <f>SUM(G7:I7)</f>
        <v>374</v>
      </c>
      <c r="K7" s="17"/>
      <c r="L7" s="17"/>
      <c r="M7" s="17"/>
      <c r="N7" s="8">
        <f>SUM(K7:M7)</f>
        <v>0</v>
      </c>
      <c r="O7" s="17">
        <v>190</v>
      </c>
      <c r="P7" s="17">
        <v>100</v>
      </c>
      <c r="Q7" s="17">
        <v>160</v>
      </c>
      <c r="R7" s="8">
        <f>SUM(O7:Q7)</f>
        <v>450</v>
      </c>
      <c r="S7" s="17"/>
      <c r="T7" s="17"/>
      <c r="U7" s="17"/>
      <c r="V7" s="8">
        <f>SUM(S7:U7)</f>
        <v>0</v>
      </c>
      <c r="W7" s="17"/>
      <c r="X7" s="17"/>
      <c r="Y7" s="17"/>
      <c r="Z7" s="8">
        <f>SUM(W7:Y7)</f>
        <v>0</v>
      </c>
    </row>
    <row r="8" spans="1:26" x14ac:dyDescent="0.2">
      <c r="A8" s="8">
        <f>RANK(F8,F$5:F$104,0)</f>
        <v>4</v>
      </c>
      <c r="B8" s="9" t="s">
        <v>17</v>
      </c>
      <c r="C8" s="15">
        <f t="shared" si="5"/>
        <v>324</v>
      </c>
      <c r="D8" s="15">
        <f t="shared" si="5"/>
        <v>431</v>
      </c>
      <c r="E8" s="15">
        <f t="shared" si="5"/>
        <v>0</v>
      </c>
      <c r="F8" s="16">
        <f t="shared" si="5"/>
        <v>755</v>
      </c>
      <c r="G8" s="17">
        <v>144</v>
      </c>
      <c r="H8" s="17">
        <v>171</v>
      </c>
      <c r="I8" s="17"/>
      <c r="J8" s="8">
        <f>SUM(G8:I8)</f>
        <v>315</v>
      </c>
      <c r="K8" s="17"/>
      <c r="L8" s="17"/>
      <c r="M8" s="17"/>
      <c r="N8" s="8">
        <f>SUM(K8:M8)</f>
        <v>0</v>
      </c>
      <c r="O8" s="17">
        <v>180</v>
      </c>
      <c r="P8" s="17">
        <v>260</v>
      </c>
      <c r="Q8" s="17"/>
      <c r="R8" s="8">
        <f>SUM(O8:Q8)</f>
        <v>440</v>
      </c>
      <c r="S8" s="17"/>
      <c r="T8" s="17"/>
      <c r="U8" s="17"/>
      <c r="V8" s="8">
        <f>SUM(S8:U8)</f>
        <v>0</v>
      </c>
      <c r="W8" s="17"/>
      <c r="X8" s="17"/>
      <c r="Y8" s="17"/>
      <c r="Z8" s="8">
        <f>SUM(W8:Y8)</f>
        <v>0</v>
      </c>
    </row>
    <row r="9" spans="1:26" x14ac:dyDescent="0.2">
      <c r="A9" s="8">
        <f>RANK(F9,F$5:F$104,0)</f>
        <v>5</v>
      </c>
      <c r="B9" s="9" t="s">
        <v>11</v>
      </c>
      <c r="C9" s="15">
        <f t="shared" si="5"/>
        <v>180</v>
      </c>
      <c r="D9" s="15">
        <f t="shared" si="5"/>
        <v>100</v>
      </c>
      <c r="E9" s="15">
        <f t="shared" si="5"/>
        <v>0</v>
      </c>
      <c r="F9" s="16">
        <f t="shared" si="5"/>
        <v>280</v>
      </c>
      <c r="G9" s="17">
        <v>100</v>
      </c>
      <c r="H9" s="17"/>
      <c r="I9" s="17"/>
      <c r="J9" s="8">
        <f>SUM(G9:I9)</f>
        <v>100</v>
      </c>
      <c r="K9" s="17"/>
      <c r="L9" s="17"/>
      <c r="M9" s="17"/>
      <c r="N9" s="8">
        <f>SUM(K9:M9)</f>
        <v>0</v>
      </c>
      <c r="O9" s="17">
        <v>80</v>
      </c>
      <c r="P9" s="17">
        <v>100</v>
      </c>
      <c r="Q9" s="17"/>
      <c r="R9" s="8">
        <f>SUM(O9:Q9)</f>
        <v>180</v>
      </c>
      <c r="S9" s="17"/>
      <c r="T9" s="17"/>
      <c r="U9" s="17"/>
      <c r="V9" s="8">
        <f>SUM(S9:U9)</f>
        <v>0</v>
      </c>
      <c r="W9" s="17"/>
      <c r="X9" s="17"/>
      <c r="Y9" s="17"/>
      <c r="Z9" s="8">
        <f>SUM(W9:Y9)</f>
        <v>0</v>
      </c>
    </row>
  </sheetData>
  <sortState ref="A5:Z9">
    <sortCondition ref="A5"/>
  </sortState>
  <mergeCells count="12">
    <mergeCell ref="G3:J3"/>
    <mergeCell ref="K3:N3"/>
    <mergeCell ref="O3:R3"/>
    <mergeCell ref="S3:V3"/>
    <mergeCell ref="W3:Z3"/>
    <mergeCell ref="A2:F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veterani +45</vt:lpstr>
      <vt:lpstr>veteranke +45</vt:lpstr>
      <vt:lpstr>veterani +45 MM</vt:lpstr>
      <vt:lpstr>veteranke +45 ŽŽ</vt:lpstr>
      <vt:lpstr>veterani +45 MŽ</vt:lpstr>
      <vt:lpstr>ekipno</vt:lpstr>
    </vt:vector>
  </TitlesOfParts>
  <Company>PBZ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2015-05-03T16:42:51Z</dcterms:created>
  <dcterms:modified xsi:type="dcterms:W3CDTF">2015-05-03T16:48:59Z</dcterms:modified>
</cp:coreProperties>
</file>