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ocuments\Dok-mirko\Badminton\rang2021\U11\"/>
    </mc:Choice>
  </mc:AlternateContent>
  <xr:revisionPtr revIDLastSave="0" documentId="13_ncr:1_{F2BE0075-87F2-4005-A2DD-BE4350B00631}" xr6:coauthVersionLast="47" xr6:coauthVersionMax="47" xr10:uidLastSave="{00000000-0000-0000-0000-000000000000}"/>
  <bookViews>
    <workbookView xWindow="-108" yWindow="-108" windowWidth="23256" windowHeight="12576" xr2:uid="{A761974A-CF78-421E-849A-AAFF7B653604}"/>
  </bookViews>
  <sheets>
    <sheet name="U11 (M)" sheetId="1" r:id="rId1"/>
    <sheet name="U11 (Ž)" sheetId="2" r:id="rId2"/>
    <sheet name="U11 (MM)" sheetId="3" r:id="rId3"/>
    <sheet name="U11 (ŽŽ)" sheetId="4" r:id="rId4"/>
    <sheet name="ekipno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10" i="5" l="1"/>
  <c r="AF9" i="5"/>
  <c r="Z9" i="5"/>
  <c r="T9" i="5"/>
  <c r="H9" i="5" s="1"/>
  <c r="N9" i="5"/>
  <c r="G9" i="5"/>
  <c r="F9" i="5"/>
  <c r="E9" i="5"/>
  <c r="D9" i="5"/>
  <c r="C9" i="5"/>
  <c r="AL9" i="5"/>
  <c r="AF8" i="5"/>
  <c r="Z8" i="5"/>
  <c r="T8" i="5"/>
  <c r="N8" i="5"/>
  <c r="G8" i="5"/>
  <c r="F8" i="5"/>
  <c r="E8" i="5"/>
  <c r="D8" i="5"/>
  <c r="C8" i="5"/>
  <c r="AL8" i="5"/>
  <c r="AF10" i="5"/>
  <c r="Z10" i="5"/>
  <c r="T10" i="5"/>
  <c r="N10" i="5"/>
  <c r="G10" i="5"/>
  <c r="F10" i="5"/>
  <c r="E10" i="5"/>
  <c r="D10" i="5"/>
  <c r="C10" i="5"/>
  <c r="AL7" i="5"/>
  <c r="AF6" i="5"/>
  <c r="Z6" i="5"/>
  <c r="T6" i="5"/>
  <c r="N6" i="5"/>
  <c r="G6" i="5"/>
  <c r="F6" i="5"/>
  <c r="E6" i="5"/>
  <c r="D6" i="5"/>
  <c r="C6" i="5"/>
  <c r="AL6" i="5"/>
  <c r="AF7" i="5"/>
  <c r="Z7" i="5"/>
  <c r="T7" i="5"/>
  <c r="H7" i="5" s="1"/>
  <c r="N7" i="5"/>
  <c r="G7" i="5"/>
  <c r="F7" i="5"/>
  <c r="E7" i="5"/>
  <c r="D7" i="5"/>
  <c r="C7" i="5"/>
  <c r="AL5" i="5"/>
  <c r="AF5" i="5"/>
  <c r="Z5" i="5"/>
  <c r="T5" i="5"/>
  <c r="N5" i="5"/>
  <c r="G5" i="5"/>
  <c r="F5" i="5"/>
  <c r="E5" i="5"/>
  <c r="D5" i="5"/>
  <c r="C5" i="5"/>
  <c r="AK4" i="5"/>
  <c r="AJ4" i="5"/>
  <c r="AI4" i="5"/>
  <c r="AH4" i="5"/>
  <c r="AG4" i="5"/>
  <c r="AE4" i="5"/>
  <c r="AD4" i="5"/>
  <c r="AC4" i="5"/>
  <c r="AB4" i="5"/>
  <c r="AA4" i="5"/>
  <c r="Y4" i="5"/>
  <c r="X4" i="5"/>
  <c r="W4" i="5"/>
  <c r="V4" i="5"/>
  <c r="U4" i="5"/>
  <c r="S4" i="5"/>
  <c r="R4" i="5"/>
  <c r="Q4" i="5"/>
  <c r="P4" i="5"/>
  <c r="O4" i="5"/>
  <c r="M4" i="5"/>
  <c r="L4" i="5"/>
  <c r="K4" i="5"/>
  <c r="J4" i="5"/>
  <c r="I4" i="5"/>
  <c r="G6" i="4"/>
  <c r="A6" i="4" s="1"/>
  <c r="G6" i="3"/>
  <c r="A6" i="3" s="1"/>
  <c r="H11" i="2"/>
  <c r="H10" i="2"/>
  <c r="H8" i="2"/>
  <c r="H9" i="2"/>
  <c r="H6" i="2"/>
  <c r="H7" i="2"/>
  <c r="H11" i="1"/>
  <c r="H12" i="1"/>
  <c r="H9" i="1"/>
  <c r="H10" i="1"/>
  <c r="H7" i="1"/>
  <c r="H6" i="1"/>
  <c r="H8" i="1"/>
  <c r="H6" i="5" l="1"/>
  <c r="H10" i="5"/>
  <c r="H8" i="5"/>
  <c r="A8" i="5" s="1"/>
  <c r="H5" i="5"/>
  <c r="A11" i="2"/>
  <c r="A10" i="2"/>
  <c r="A9" i="2"/>
  <c r="A8" i="2"/>
  <c r="A7" i="2"/>
  <c r="A6" i="2"/>
  <c r="A12" i="1"/>
  <c r="A11" i="1"/>
  <c r="A10" i="1"/>
  <c r="A9" i="1"/>
  <c r="A8" i="1"/>
  <c r="A7" i="1"/>
  <c r="A6" i="1"/>
  <c r="A5" i="5" l="1"/>
  <c r="A7" i="5"/>
  <c r="A6" i="5"/>
  <c r="A9" i="5"/>
  <c r="A10" i="5"/>
</calcChain>
</file>

<file path=xl/sharedStrings.xml><?xml version="1.0" encoding="utf-8"?>
<sst xmlns="http://schemas.openxmlformats.org/spreadsheetml/2006/main" count="113" uniqueCount="59">
  <si>
    <t>I. krug</t>
  </si>
  <si>
    <t>II. krug</t>
  </si>
  <si>
    <t>III. krug</t>
  </si>
  <si>
    <t>IV. krug</t>
  </si>
  <si>
    <t>UKUPNO</t>
  </si>
  <si>
    <t>KLUB</t>
  </si>
  <si>
    <t>GOD.ROĐ.</t>
  </si>
  <si>
    <t>POLETARCI</t>
  </si>
  <si>
    <t>PH</t>
  </si>
  <si>
    <t>ČAKOVEC</t>
  </si>
  <si>
    <t>ZAGREB</t>
  </si>
  <si>
    <t>RADOVANOVIĆ</t>
  </si>
  <si>
    <t>Tin</t>
  </si>
  <si>
    <t>BK MEDVEDGRAD-1998 Zagreb</t>
  </si>
  <si>
    <t>LOVASIĆ</t>
  </si>
  <si>
    <t>Petar</t>
  </si>
  <si>
    <t>BK KOPRIVNICA</t>
  </si>
  <si>
    <t>KNEZOVIĆ</t>
  </si>
  <si>
    <t>Matko</t>
  </si>
  <si>
    <t>BK ZAGREB MAKSIMIR</t>
  </si>
  <si>
    <t>NOVAK</t>
  </si>
  <si>
    <t>Vid</t>
  </si>
  <si>
    <t>HRŽICA</t>
  </si>
  <si>
    <t>Luka</t>
  </si>
  <si>
    <t>ČIKATO</t>
  </si>
  <si>
    <t>Sandro</t>
  </si>
  <si>
    <t>BK DUBROVNIK</t>
  </si>
  <si>
    <t>MLINARIĆ</t>
  </si>
  <si>
    <t>Sven</t>
  </si>
  <si>
    <t>POLETARKE</t>
  </si>
  <si>
    <t>BEL</t>
  </si>
  <si>
    <t>Lara</t>
  </si>
  <si>
    <t>BK MEĐIMURJE Čakovec</t>
  </si>
  <si>
    <t>ČOVIĆ</t>
  </si>
  <si>
    <t>Jelena</t>
  </si>
  <si>
    <t>TOMJEK</t>
  </si>
  <si>
    <t>AUŠPERGER</t>
  </si>
  <si>
    <t>Iva</t>
  </si>
  <si>
    <t>UBK BJELOVAR</t>
  </si>
  <si>
    <t>Anabela</t>
  </si>
  <si>
    <t>VIDOVIĆ</t>
  </si>
  <si>
    <t>Jana</t>
  </si>
  <si>
    <t>POLETARCI - parovi</t>
  </si>
  <si>
    <t>POLETARKE - parovi</t>
  </si>
  <si>
    <t>1.</t>
  </si>
  <si>
    <t>2.</t>
  </si>
  <si>
    <t>3.</t>
  </si>
  <si>
    <t>4.</t>
  </si>
  <si>
    <t>5.</t>
  </si>
  <si>
    <t>M</t>
  </si>
  <si>
    <t>Ž</t>
  </si>
  <si>
    <t>MM</t>
  </si>
  <si>
    <t>ŽŽ</t>
  </si>
  <si>
    <t>MŽ</t>
  </si>
  <si>
    <t>uk.</t>
  </si>
  <si>
    <t>HRVATSKI KUP 2021 - ekipni poredak</t>
  </si>
  <si>
    <t>nije odigrano</t>
  </si>
  <si>
    <t>u 2021. god.</t>
  </si>
  <si>
    <t>HRVATSKI KUP 2021 - konačni poredak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</si>
</sst>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</font>
    <font>
      <b/>
      <sz val="16"/>
      <name val="Arial"/>
      <family val="2"/>
      <charset val="238"/>
    </font>
    <font>
      <b/>
      <i/>
      <sz val="14"/>
      <color indexed="12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b/>
      <i/>
      <sz val="14"/>
      <name val="Arial"/>
      <family val="2"/>
    </font>
    <font>
      <b/>
      <sz val="8"/>
      <name val="Arial"/>
      <family val="2"/>
      <charset val="238"/>
    </font>
    <font>
      <sz val="8"/>
      <color theme="1" tint="0.49998474074526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2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0" fontId="7" fillId="2" borderId="4" xfId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8" fillId="2" borderId="4" xfId="1" applyFont="1" applyFill="1" applyBorder="1" applyAlignment="1">
      <alignment horizontal="center" vertical="center" wrapText="1"/>
    </xf>
    <xf numFmtId="14" fontId="7" fillId="2" borderId="4" xfId="1" applyNumberFormat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" fillId="0" borderId="4" xfId="1" applyBorder="1" applyAlignment="1">
      <alignment horizontal="left" vertical="center"/>
    </xf>
    <xf numFmtId="0" fontId="10" fillId="0" borderId="4" xfId="1" applyFont="1" applyBorder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3" fillId="2" borderId="13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2" borderId="7" xfId="1" applyFill="1" applyBorder="1" applyAlignment="1">
      <alignment horizontal="center" vertical="center"/>
    </xf>
    <xf numFmtId="0" fontId="1" fillId="2" borderId="8" xfId="1" applyFill="1" applyBorder="1" applyAlignment="1">
      <alignment horizontal="center" vertical="center"/>
    </xf>
    <xf numFmtId="0" fontId="1" fillId="2" borderId="9" xfId="1" applyFill="1" applyBorder="1" applyAlignment="1">
      <alignment horizontal="center" vertical="center"/>
    </xf>
    <xf numFmtId="0" fontId="1" fillId="2" borderId="10" xfId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center" vertical="center" wrapText="1"/>
    </xf>
  </cellXfs>
  <cellStyles count="2">
    <cellStyle name="Normal 2" xfId="1" xr:uid="{622E405E-865E-4603-BD55-4E3C3A8E6D56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9BFC5-9B84-4B19-9CA5-FEC69A44C6A3}">
  <sheetPr codeName="Sheet5"/>
  <dimension ref="A1:M12"/>
  <sheetViews>
    <sheetView tabSelected="1"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7" width="14.33203125" style="2" customWidth="1"/>
    <col min="8" max="8" width="15.6640625" style="1" customWidth="1"/>
    <col min="9" max="9" width="30" style="1" customWidth="1"/>
    <col min="10" max="10" width="10.6640625" style="3" customWidth="1"/>
    <col min="11" max="11" width="9.88671875" style="1" customWidth="1"/>
    <col min="12" max="12" width="17.44140625" style="1" customWidth="1"/>
    <col min="13" max="13" width="15.6640625" style="1" customWidth="1"/>
    <col min="14" max="16384" width="8.88671875" style="1"/>
  </cols>
  <sheetData>
    <row r="1" spans="1:13" ht="15" customHeight="1" x14ac:dyDescent="0.25"/>
    <row r="2" spans="1:13" s="5" customFormat="1" ht="36.75" customHeight="1" x14ac:dyDescent="0.25">
      <c r="A2" s="19" t="s">
        <v>58</v>
      </c>
      <c r="B2" s="20"/>
      <c r="C2" s="20"/>
      <c r="D2" s="20"/>
      <c r="E2" s="20"/>
      <c r="F2" s="20"/>
      <c r="G2" s="20"/>
      <c r="H2" s="20"/>
      <c r="I2" s="20"/>
      <c r="J2" s="21"/>
      <c r="K2" s="4"/>
      <c r="L2" s="4"/>
      <c r="M2" s="1"/>
    </row>
    <row r="3" spans="1:13" s="7" customFormat="1" ht="15" customHeight="1" x14ac:dyDescent="0.3">
      <c r="A3" s="22" t="s">
        <v>7</v>
      </c>
      <c r="B3" s="22"/>
      <c r="C3" s="22"/>
      <c r="D3" s="6" t="s">
        <v>8</v>
      </c>
      <c r="E3" s="6" t="s">
        <v>0</v>
      </c>
      <c r="F3" s="6" t="s">
        <v>1</v>
      </c>
      <c r="G3" s="6" t="s">
        <v>2</v>
      </c>
      <c r="H3" s="23"/>
      <c r="I3" s="24"/>
      <c r="J3" s="25"/>
    </row>
    <row r="4" spans="1:13" s="7" customFormat="1" ht="15" customHeight="1" x14ac:dyDescent="0.3">
      <c r="A4" s="22"/>
      <c r="B4" s="22"/>
      <c r="C4" s="22"/>
      <c r="D4" s="8" t="s">
        <v>9</v>
      </c>
      <c r="E4" s="8" t="s">
        <v>9</v>
      </c>
      <c r="F4" s="8" t="s">
        <v>10</v>
      </c>
      <c r="G4" s="8" t="s">
        <v>9</v>
      </c>
      <c r="H4" s="26"/>
      <c r="I4" s="27"/>
      <c r="J4" s="28"/>
    </row>
    <row r="5" spans="1:13" s="7" customFormat="1" ht="15" customHeight="1" x14ac:dyDescent="0.3">
      <c r="A5" s="22"/>
      <c r="B5" s="22"/>
      <c r="C5" s="22"/>
      <c r="D5" s="9">
        <v>44458</v>
      </c>
      <c r="E5" s="9">
        <v>44506</v>
      </c>
      <c r="F5" s="9">
        <v>44513</v>
      </c>
      <c r="G5" s="9">
        <v>44541</v>
      </c>
      <c r="H5" s="10" t="s">
        <v>4</v>
      </c>
      <c r="I5" s="10" t="s">
        <v>5</v>
      </c>
      <c r="J5" s="10" t="s">
        <v>6</v>
      </c>
    </row>
    <row r="6" spans="1:13" ht="15" customHeight="1" x14ac:dyDescent="0.25">
      <c r="A6" s="11">
        <f>RANK(H6,H$6:H$105,0)</f>
        <v>1</v>
      </c>
      <c r="B6" s="12" t="s">
        <v>14</v>
      </c>
      <c r="C6" s="12" t="s">
        <v>15</v>
      </c>
      <c r="D6" s="13">
        <v>0</v>
      </c>
      <c r="E6" s="13">
        <v>80</v>
      </c>
      <c r="F6" s="13">
        <v>100</v>
      </c>
      <c r="G6" s="13">
        <v>70</v>
      </c>
      <c r="H6" s="11">
        <f>IF(SUM(D6:G6)=0,0,SUM(LARGE(D6:G6,1),LARGE(D6:G6,2),LARGE(D6:G6,3)))</f>
        <v>250</v>
      </c>
      <c r="I6" s="13" t="s">
        <v>16</v>
      </c>
      <c r="J6" s="13">
        <v>2011</v>
      </c>
    </row>
    <row r="7" spans="1:13" ht="15" customHeight="1" x14ac:dyDescent="0.25">
      <c r="A7" s="11">
        <f>RANK(H7,H$6:H$105,0)</f>
        <v>2</v>
      </c>
      <c r="B7" s="12" t="s">
        <v>17</v>
      </c>
      <c r="C7" s="12" t="s">
        <v>18</v>
      </c>
      <c r="D7" s="13">
        <v>0</v>
      </c>
      <c r="E7" s="13">
        <v>70</v>
      </c>
      <c r="F7" s="13">
        <v>80</v>
      </c>
      <c r="G7" s="13">
        <v>80</v>
      </c>
      <c r="H7" s="11">
        <f>IF(SUM(D7:G7)=0,0,SUM(LARGE(D7:G7,1),LARGE(D7:G7,2),LARGE(D7:G7,3)))</f>
        <v>230</v>
      </c>
      <c r="I7" s="13" t="s">
        <v>19</v>
      </c>
      <c r="J7" s="13">
        <v>2012</v>
      </c>
    </row>
    <row r="8" spans="1:13" ht="15" customHeight="1" x14ac:dyDescent="0.25">
      <c r="A8" s="11">
        <f>RANK(H8,H$6:H$105,0)</f>
        <v>3</v>
      </c>
      <c r="B8" s="12" t="s">
        <v>11</v>
      </c>
      <c r="C8" s="12" t="s">
        <v>12</v>
      </c>
      <c r="D8" s="13">
        <v>0</v>
      </c>
      <c r="E8" s="13">
        <v>100</v>
      </c>
      <c r="F8" s="13">
        <v>0</v>
      </c>
      <c r="G8" s="13">
        <v>100</v>
      </c>
      <c r="H8" s="11">
        <f>IF(SUM(D8:G8)=0,0,SUM(LARGE(D8:G8,1),LARGE(D8:G8,2),LARGE(D8:G8,3)))</f>
        <v>200</v>
      </c>
      <c r="I8" s="13" t="s">
        <v>13</v>
      </c>
      <c r="J8" s="13">
        <v>2011</v>
      </c>
    </row>
    <row r="9" spans="1:13" ht="15" customHeight="1" x14ac:dyDescent="0.25">
      <c r="A9" s="11">
        <f>RANK(H9,H$6:H$105,0)</f>
        <v>4</v>
      </c>
      <c r="B9" s="12" t="s">
        <v>22</v>
      </c>
      <c r="C9" s="12" t="s">
        <v>23</v>
      </c>
      <c r="D9" s="13">
        <v>0</v>
      </c>
      <c r="E9" s="13">
        <v>50</v>
      </c>
      <c r="F9" s="13">
        <v>60</v>
      </c>
      <c r="G9" s="13">
        <v>60</v>
      </c>
      <c r="H9" s="11">
        <f>IF(SUM(D9:G9)=0,0,SUM(LARGE(D9:G9,1),LARGE(D9:G9,2),LARGE(D9:G9,3)))</f>
        <v>170</v>
      </c>
      <c r="I9" s="13" t="s">
        <v>19</v>
      </c>
      <c r="J9" s="13">
        <v>2011</v>
      </c>
    </row>
    <row r="10" spans="1:13" ht="15" customHeight="1" x14ac:dyDescent="0.25">
      <c r="A10" s="11">
        <f>RANK(H10,H$6:H$105,0)</f>
        <v>5</v>
      </c>
      <c r="B10" s="12" t="s">
        <v>20</v>
      </c>
      <c r="C10" s="12" t="s">
        <v>21</v>
      </c>
      <c r="D10" s="13">
        <v>0</v>
      </c>
      <c r="E10" s="13">
        <v>60</v>
      </c>
      <c r="F10" s="13">
        <v>70</v>
      </c>
      <c r="G10" s="13">
        <v>0</v>
      </c>
      <c r="H10" s="11">
        <f>IF(SUM(D10:G10)=0,0,SUM(LARGE(D10:G10,1),LARGE(D10:G10,2),LARGE(D10:G10,3)))</f>
        <v>130</v>
      </c>
      <c r="I10" s="13" t="s">
        <v>13</v>
      </c>
      <c r="J10" s="13">
        <v>2012</v>
      </c>
    </row>
    <row r="11" spans="1:13" ht="15" customHeight="1" x14ac:dyDescent="0.25">
      <c r="A11" s="11">
        <f>RANK(H11,H$6:H$105,0)</f>
        <v>6</v>
      </c>
      <c r="B11" s="12" t="s">
        <v>27</v>
      </c>
      <c r="C11" s="12" t="s">
        <v>28</v>
      </c>
      <c r="D11" s="13">
        <v>0</v>
      </c>
      <c r="E11" s="13">
        <v>0</v>
      </c>
      <c r="F11" s="13">
        <v>0</v>
      </c>
      <c r="G11" s="13">
        <v>50</v>
      </c>
      <c r="H11" s="11">
        <f>IF(SUM(D11:G11)=0,0,SUM(LARGE(D11:G11,1),LARGE(D11:G11,2),LARGE(D11:G11,3)))</f>
        <v>50</v>
      </c>
      <c r="I11" s="13" t="s">
        <v>19</v>
      </c>
      <c r="J11" s="13">
        <v>2012</v>
      </c>
    </row>
    <row r="12" spans="1:13" ht="15" customHeight="1" x14ac:dyDescent="0.25">
      <c r="A12" s="11">
        <f>RANK(H12,H$6:H$105,0)</f>
        <v>6</v>
      </c>
      <c r="B12" s="12" t="s">
        <v>24</v>
      </c>
      <c r="C12" s="12" t="s">
        <v>25</v>
      </c>
      <c r="D12" s="13">
        <v>0</v>
      </c>
      <c r="E12" s="13">
        <v>0</v>
      </c>
      <c r="F12" s="13">
        <v>50</v>
      </c>
      <c r="G12" s="13">
        <v>0</v>
      </c>
      <c r="H12" s="11">
        <f>IF(SUM(D12:G12)=0,0,SUM(LARGE(D12:G12,1),LARGE(D12:G12,2),LARGE(D12:G12,3)))</f>
        <v>50</v>
      </c>
      <c r="I12" s="13" t="s">
        <v>26</v>
      </c>
      <c r="J12" s="13">
        <v>2012</v>
      </c>
    </row>
  </sheetData>
  <sortState xmlns:xlrd2="http://schemas.microsoft.com/office/spreadsheetml/2017/richdata2" ref="A6:J12">
    <sortCondition descending="1" ref="H6:H12"/>
    <sortCondition descending="1" ref="G6:G12"/>
    <sortCondition descending="1" ref="F6:F12"/>
  </sortState>
  <mergeCells count="3">
    <mergeCell ref="A2:J2"/>
    <mergeCell ref="A3:C5"/>
    <mergeCell ref="H3:J4"/>
  </mergeCell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25AD7-F370-4A5A-A4A8-CC698EC93C19}">
  <sheetPr codeName="Sheet6"/>
  <dimension ref="A1:M11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7" width="14.33203125" style="2" customWidth="1"/>
    <col min="8" max="8" width="15.6640625" style="1" customWidth="1"/>
    <col min="9" max="9" width="30" style="1" customWidth="1"/>
    <col min="10" max="10" width="10.6640625" style="3" customWidth="1"/>
    <col min="11" max="11" width="9.88671875" style="1" customWidth="1"/>
    <col min="12" max="12" width="17.44140625" style="1" customWidth="1"/>
    <col min="13" max="13" width="15.6640625" style="1" customWidth="1"/>
    <col min="14" max="16384" width="8.88671875" style="1"/>
  </cols>
  <sheetData>
    <row r="1" spans="1:13" ht="15" customHeight="1" x14ac:dyDescent="0.25"/>
    <row r="2" spans="1:13" s="5" customFormat="1" ht="36.75" customHeight="1" x14ac:dyDescent="0.25">
      <c r="A2" s="19" t="s">
        <v>58</v>
      </c>
      <c r="B2" s="20"/>
      <c r="C2" s="20"/>
      <c r="D2" s="20"/>
      <c r="E2" s="20"/>
      <c r="F2" s="20"/>
      <c r="G2" s="20"/>
      <c r="H2" s="20"/>
      <c r="I2" s="20"/>
      <c r="J2" s="21"/>
      <c r="K2" s="4"/>
      <c r="L2" s="4"/>
      <c r="M2" s="1"/>
    </row>
    <row r="3" spans="1:13" s="7" customFormat="1" ht="15" customHeight="1" x14ac:dyDescent="0.3">
      <c r="A3" s="22" t="s">
        <v>29</v>
      </c>
      <c r="B3" s="22"/>
      <c r="C3" s="22"/>
      <c r="D3" s="6" t="s">
        <v>8</v>
      </c>
      <c r="E3" s="6" t="s">
        <v>0</v>
      </c>
      <c r="F3" s="6" t="s">
        <v>1</v>
      </c>
      <c r="G3" s="6" t="s">
        <v>2</v>
      </c>
      <c r="H3" s="23"/>
      <c r="I3" s="24"/>
      <c r="J3" s="25"/>
    </row>
    <row r="4" spans="1:13" s="7" customFormat="1" ht="15" customHeight="1" x14ac:dyDescent="0.3">
      <c r="A4" s="22"/>
      <c r="B4" s="22"/>
      <c r="C4" s="22"/>
      <c r="D4" s="8" t="s">
        <v>9</v>
      </c>
      <c r="E4" s="8" t="s">
        <v>9</v>
      </c>
      <c r="F4" s="8" t="s">
        <v>10</v>
      </c>
      <c r="G4" s="8" t="s">
        <v>9</v>
      </c>
      <c r="H4" s="26"/>
      <c r="I4" s="27"/>
      <c r="J4" s="28"/>
    </row>
    <row r="5" spans="1:13" s="7" customFormat="1" ht="15" customHeight="1" x14ac:dyDescent="0.3">
      <c r="A5" s="22"/>
      <c r="B5" s="22"/>
      <c r="C5" s="22"/>
      <c r="D5" s="9">
        <v>44458</v>
      </c>
      <c r="E5" s="9">
        <v>44506</v>
      </c>
      <c r="F5" s="9">
        <v>44513</v>
      </c>
      <c r="G5" s="9">
        <v>44541</v>
      </c>
      <c r="H5" s="10" t="s">
        <v>4</v>
      </c>
      <c r="I5" s="10" t="s">
        <v>5</v>
      </c>
      <c r="J5" s="10" t="s">
        <v>6</v>
      </c>
    </row>
    <row r="6" spans="1:13" ht="15" customHeight="1" x14ac:dyDescent="0.25">
      <c r="A6" s="11">
        <f t="shared" ref="A6:A11" si="0">RANK(H6,H$6:H$105,0)</f>
        <v>1</v>
      </c>
      <c r="B6" s="12" t="s">
        <v>33</v>
      </c>
      <c r="C6" s="12" t="s">
        <v>34</v>
      </c>
      <c r="D6" s="13">
        <v>70</v>
      </c>
      <c r="E6" s="13">
        <v>80</v>
      </c>
      <c r="F6" s="13">
        <v>80</v>
      </c>
      <c r="G6" s="13">
        <v>100</v>
      </c>
      <c r="H6" s="11">
        <f t="shared" ref="H6:H11" si="1">IF(SUM(D6:G6)=0,0,SUM(LARGE(D6:G6,1),LARGE(D6:G6,2),LARGE(D6:G6,3)))</f>
        <v>260</v>
      </c>
      <c r="I6" s="13" t="s">
        <v>13</v>
      </c>
      <c r="J6" s="13">
        <v>2011</v>
      </c>
    </row>
    <row r="7" spans="1:13" ht="15" customHeight="1" x14ac:dyDescent="0.25">
      <c r="A7" s="11">
        <f t="shared" si="0"/>
        <v>1</v>
      </c>
      <c r="B7" s="12" t="s">
        <v>30</v>
      </c>
      <c r="C7" s="12" t="s">
        <v>31</v>
      </c>
      <c r="D7" s="13">
        <v>80</v>
      </c>
      <c r="E7" s="13">
        <v>100</v>
      </c>
      <c r="F7" s="13">
        <v>0</v>
      </c>
      <c r="G7" s="13">
        <v>80</v>
      </c>
      <c r="H7" s="11">
        <f t="shared" si="1"/>
        <v>260</v>
      </c>
      <c r="I7" s="13" t="s">
        <v>32</v>
      </c>
      <c r="J7" s="13">
        <v>2011</v>
      </c>
    </row>
    <row r="8" spans="1:13" ht="15" customHeight="1" x14ac:dyDescent="0.25">
      <c r="A8" s="11">
        <f t="shared" si="0"/>
        <v>3</v>
      </c>
      <c r="B8" s="12" t="s">
        <v>36</v>
      </c>
      <c r="C8" s="12" t="s">
        <v>37</v>
      </c>
      <c r="D8" s="13">
        <v>70</v>
      </c>
      <c r="E8" s="13">
        <v>0</v>
      </c>
      <c r="F8" s="13">
        <v>100</v>
      </c>
      <c r="G8" s="13">
        <v>70</v>
      </c>
      <c r="H8" s="11">
        <f t="shared" si="1"/>
        <v>240</v>
      </c>
      <c r="I8" s="13" t="s">
        <v>38</v>
      </c>
      <c r="J8" s="13">
        <v>2011</v>
      </c>
    </row>
    <row r="9" spans="1:13" ht="15" customHeight="1" x14ac:dyDescent="0.25">
      <c r="A9" s="11">
        <f t="shared" si="0"/>
        <v>4</v>
      </c>
      <c r="B9" s="12" t="s">
        <v>35</v>
      </c>
      <c r="C9" s="12" t="s">
        <v>31</v>
      </c>
      <c r="D9" s="13">
        <v>0</v>
      </c>
      <c r="E9" s="13">
        <v>70</v>
      </c>
      <c r="F9" s="13">
        <v>70</v>
      </c>
      <c r="G9" s="13">
        <v>60</v>
      </c>
      <c r="H9" s="11">
        <f t="shared" si="1"/>
        <v>200</v>
      </c>
      <c r="I9" s="13" t="s">
        <v>16</v>
      </c>
      <c r="J9" s="13">
        <v>2012</v>
      </c>
    </row>
    <row r="10" spans="1:13" ht="15" customHeight="1" x14ac:dyDescent="0.25">
      <c r="A10" s="11">
        <f t="shared" si="0"/>
        <v>5</v>
      </c>
      <c r="B10" s="12" t="s">
        <v>30</v>
      </c>
      <c r="C10" s="12" t="s">
        <v>39</v>
      </c>
      <c r="D10" s="13">
        <v>100</v>
      </c>
      <c r="E10" s="13">
        <v>0</v>
      </c>
      <c r="F10" s="13">
        <v>0</v>
      </c>
      <c r="G10" s="13">
        <v>0</v>
      </c>
      <c r="H10" s="11">
        <f t="shared" si="1"/>
        <v>100</v>
      </c>
      <c r="I10" s="13" t="s">
        <v>32</v>
      </c>
      <c r="J10" s="13">
        <v>2011</v>
      </c>
    </row>
    <row r="11" spans="1:13" ht="15" customHeight="1" x14ac:dyDescent="0.25">
      <c r="A11" s="11">
        <f t="shared" si="0"/>
        <v>6</v>
      </c>
      <c r="B11" s="12" t="s">
        <v>40</v>
      </c>
      <c r="C11" s="12" t="s">
        <v>41</v>
      </c>
      <c r="D11" s="13">
        <v>50</v>
      </c>
      <c r="E11" s="13">
        <v>0</v>
      </c>
      <c r="F11" s="13">
        <v>0</v>
      </c>
      <c r="G11" s="13">
        <v>0</v>
      </c>
      <c r="H11" s="11">
        <f t="shared" si="1"/>
        <v>50</v>
      </c>
      <c r="I11" s="13" t="s">
        <v>19</v>
      </c>
      <c r="J11" s="13">
        <v>2011</v>
      </c>
    </row>
  </sheetData>
  <sortState xmlns:xlrd2="http://schemas.microsoft.com/office/spreadsheetml/2017/richdata2" ref="B6:K11">
    <sortCondition descending="1" ref="H6"/>
    <sortCondition descending="1" ref="G6"/>
    <sortCondition descending="1" ref="F6"/>
  </sortState>
  <mergeCells count="3">
    <mergeCell ref="A2:J2"/>
    <mergeCell ref="A3:C5"/>
    <mergeCell ref="H3:J4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1ED0-ADEB-46D8-B27B-BC9AFC0491D3}">
  <sheetPr codeName="Sheet7"/>
  <dimension ref="A1:L6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5" customFormat="1" ht="37.5" customHeight="1" x14ac:dyDescent="0.25">
      <c r="A2" s="29" t="s">
        <v>58</v>
      </c>
      <c r="B2" s="29"/>
      <c r="C2" s="29"/>
      <c r="D2" s="29"/>
      <c r="E2" s="29"/>
      <c r="F2" s="29"/>
      <c r="G2" s="29"/>
      <c r="H2" s="29"/>
      <c r="I2" s="29"/>
      <c r="J2" s="4"/>
      <c r="K2" s="4"/>
      <c r="L2" s="1"/>
    </row>
    <row r="3" spans="1:12" s="7" customFormat="1" ht="15" customHeight="1" x14ac:dyDescent="0.3">
      <c r="A3" s="22" t="s">
        <v>42</v>
      </c>
      <c r="B3" s="22"/>
      <c r="C3" s="22"/>
      <c r="D3" s="6" t="s">
        <v>8</v>
      </c>
      <c r="E3" s="6" t="s">
        <v>1</v>
      </c>
      <c r="F3" s="6" t="s">
        <v>3</v>
      </c>
      <c r="G3" s="23"/>
      <c r="H3" s="24"/>
      <c r="I3" s="25"/>
    </row>
    <row r="4" spans="1:12" s="7" customFormat="1" ht="15" customHeight="1" x14ac:dyDescent="0.3">
      <c r="A4" s="22"/>
      <c r="B4" s="22"/>
      <c r="C4" s="22"/>
      <c r="D4" s="8" t="s">
        <v>9</v>
      </c>
      <c r="E4" s="8" t="s">
        <v>10</v>
      </c>
      <c r="F4" s="8" t="s">
        <v>56</v>
      </c>
      <c r="G4" s="26"/>
      <c r="H4" s="27"/>
      <c r="I4" s="28"/>
    </row>
    <row r="5" spans="1:12" s="7" customFormat="1" ht="15" customHeight="1" x14ac:dyDescent="0.3">
      <c r="A5" s="22"/>
      <c r="B5" s="22"/>
      <c r="C5" s="22"/>
      <c r="D5" s="9">
        <v>44458</v>
      </c>
      <c r="E5" s="9">
        <v>44513</v>
      </c>
      <c r="F5" s="9" t="s">
        <v>57</v>
      </c>
      <c r="G5" s="10" t="s">
        <v>4</v>
      </c>
      <c r="H5" s="10" t="s">
        <v>5</v>
      </c>
      <c r="I5" s="10" t="s">
        <v>6</v>
      </c>
    </row>
    <row r="6" spans="1:12" ht="15" customHeight="1" x14ac:dyDescent="0.25">
      <c r="A6" s="11">
        <f>RANK(G6,G$6:G$105,0)</f>
        <v>1</v>
      </c>
      <c r="B6" s="12"/>
      <c r="C6" s="12"/>
      <c r="D6" s="13">
        <v>0</v>
      </c>
      <c r="E6" s="13">
        <v>0</v>
      </c>
      <c r="F6" s="13">
        <v>0</v>
      </c>
      <c r="G6" s="11">
        <f>IF(SUM(D6:F6)=0,0,SUM(LARGE(D6:F6,1),LARGE(D6:F6,2)))</f>
        <v>0</v>
      </c>
      <c r="H6" s="13"/>
      <c r="I6" s="13"/>
    </row>
  </sheetData>
  <sortState xmlns:xlrd2="http://schemas.microsoft.com/office/spreadsheetml/2017/richdata2" ref="B6:K6">
    <sortCondition descending="1" ref="G6"/>
    <sortCondition descending="1" ref="E6"/>
    <sortCondition descending="1" ref="D6"/>
  </sortState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D7DA1-972A-4659-990F-823F08E914B5}">
  <sheetPr codeName="Sheet8"/>
  <dimension ref="A1:L6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5" customFormat="1" ht="37.5" customHeight="1" x14ac:dyDescent="0.25">
      <c r="A2" s="29" t="s">
        <v>58</v>
      </c>
      <c r="B2" s="29"/>
      <c r="C2" s="29"/>
      <c r="D2" s="29"/>
      <c r="E2" s="29"/>
      <c r="F2" s="29"/>
      <c r="G2" s="29"/>
      <c r="H2" s="29"/>
      <c r="I2" s="29"/>
      <c r="J2" s="4"/>
      <c r="K2" s="4"/>
      <c r="L2" s="1"/>
    </row>
    <row r="3" spans="1:12" s="7" customFormat="1" ht="15" customHeight="1" x14ac:dyDescent="0.3">
      <c r="A3" s="22" t="s">
        <v>43</v>
      </c>
      <c r="B3" s="22"/>
      <c r="C3" s="22"/>
      <c r="D3" s="6" t="s">
        <v>8</v>
      </c>
      <c r="E3" s="6" t="s">
        <v>1</v>
      </c>
      <c r="F3" s="6" t="s">
        <v>3</v>
      </c>
      <c r="G3" s="23"/>
      <c r="H3" s="24"/>
      <c r="I3" s="25"/>
    </row>
    <row r="4" spans="1:12" s="7" customFormat="1" ht="15" customHeight="1" x14ac:dyDescent="0.3">
      <c r="A4" s="22"/>
      <c r="B4" s="22"/>
      <c r="C4" s="22"/>
      <c r="D4" s="8" t="s">
        <v>9</v>
      </c>
      <c r="E4" s="8" t="s">
        <v>10</v>
      </c>
      <c r="F4" s="8" t="s">
        <v>56</v>
      </c>
      <c r="G4" s="26"/>
      <c r="H4" s="27"/>
      <c r="I4" s="28"/>
    </row>
    <row r="5" spans="1:12" s="7" customFormat="1" ht="15" customHeight="1" x14ac:dyDescent="0.3">
      <c r="A5" s="22"/>
      <c r="B5" s="22"/>
      <c r="C5" s="22"/>
      <c r="D5" s="9">
        <v>44458</v>
      </c>
      <c r="E5" s="9">
        <v>44513</v>
      </c>
      <c r="F5" s="9" t="s">
        <v>57</v>
      </c>
      <c r="G5" s="10" t="s">
        <v>4</v>
      </c>
      <c r="H5" s="10" t="s">
        <v>5</v>
      </c>
      <c r="I5" s="10" t="s">
        <v>6</v>
      </c>
    </row>
    <row r="6" spans="1:12" ht="15" customHeight="1" x14ac:dyDescent="0.25">
      <c r="A6" s="11">
        <f>RANK(G6,G$6:G$105,0)</f>
        <v>1</v>
      </c>
      <c r="B6" s="12"/>
      <c r="C6" s="12"/>
      <c r="D6" s="13">
        <v>0</v>
      </c>
      <c r="E6" s="13">
        <v>0</v>
      </c>
      <c r="F6" s="13">
        <v>0</v>
      </c>
      <c r="G6" s="11">
        <f>IF(SUM(D6:F6)=0,0,SUM(LARGE(D6:F6,1),LARGE(D6:F6,2)))</f>
        <v>0</v>
      </c>
      <c r="H6" s="13"/>
      <c r="I6" s="13"/>
    </row>
  </sheetData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06B84-56F7-4FF9-A907-4267C56C110D}">
  <sheetPr codeName="Sheet10"/>
  <dimension ref="A1:AL10"/>
  <sheetViews>
    <sheetView zoomScale="90" zoomScaleNormal="90" workbookViewId="0"/>
  </sheetViews>
  <sheetFormatPr defaultColWidth="8.88671875" defaultRowHeight="13.2" x14ac:dyDescent="0.25"/>
  <cols>
    <col min="1" max="1" width="4.33203125" style="1" customWidth="1"/>
    <col min="2" max="2" width="30" style="1" customWidth="1"/>
    <col min="3" max="7" width="5.6640625" style="2" customWidth="1"/>
    <col min="8" max="8" width="11.44140625" style="1" customWidth="1"/>
    <col min="9" max="13" width="4.5546875" style="2" customWidth="1"/>
    <col min="14" max="14" width="4.5546875" style="1" customWidth="1"/>
    <col min="15" max="19" width="4.5546875" style="2" customWidth="1"/>
    <col min="20" max="20" width="4.5546875" style="1" customWidth="1"/>
    <col min="21" max="25" width="4.5546875" style="2" customWidth="1"/>
    <col min="26" max="26" width="4.5546875" style="1" customWidth="1"/>
    <col min="27" max="31" width="4.5546875" style="2" customWidth="1"/>
    <col min="32" max="32" width="4.5546875" style="1" customWidth="1"/>
    <col min="33" max="37" width="4.5546875" style="2" customWidth="1"/>
    <col min="38" max="38" width="4.5546875" style="1" customWidth="1"/>
    <col min="39" max="16384" width="8.88671875" style="1"/>
  </cols>
  <sheetData>
    <row r="1" spans="1:38" ht="15" customHeight="1" x14ac:dyDescent="0.25"/>
    <row r="2" spans="1:38" s="5" customFormat="1" ht="37.5" customHeight="1" x14ac:dyDescent="0.25">
      <c r="A2" s="30" t="s">
        <v>55</v>
      </c>
      <c r="B2" s="31"/>
      <c r="C2" s="31"/>
      <c r="D2" s="31"/>
      <c r="E2" s="31"/>
      <c r="F2" s="31"/>
      <c r="G2" s="31"/>
      <c r="H2" s="32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</row>
    <row r="3" spans="1:38" s="5" customFormat="1" ht="15" customHeight="1" x14ac:dyDescent="0.25">
      <c r="A3" s="33"/>
      <c r="B3" s="35" t="s">
        <v>5</v>
      </c>
      <c r="C3" s="36" t="s">
        <v>44</v>
      </c>
      <c r="D3" s="36" t="s">
        <v>45</v>
      </c>
      <c r="E3" s="36" t="s">
        <v>46</v>
      </c>
      <c r="F3" s="36" t="s">
        <v>47</v>
      </c>
      <c r="G3" s="36" t="s">
        <v>48</v>
      </c>
      <c r="H3" s="37" t="s">
        <v>4</v>
      </c>
      <c r="I3" s="35" t="s">
        <v>49</v>
      </c>
      <c r="J3" s="35"/>
      <c r="K3" s="35"/>
      <c r="L3" s="35"/>
      <c r="M3" s="35"/>
      <c r="N3" s="35"/>
      <c r="O3" s="35" t="s">
        <v>50</v>
      </c>
      <c r="P3" s="35"/>
      <c r="Q3" s="35"/>
      <c r="R3" s="35"/>
      <c r="S3" s="35"/>
      <c r="T3" s="35"/>
      <c r="U3" s="35" t="s">
        <v>51</v>
      </c>
      <c r="V3" s="35"/>
      <c r="W3" s="35"/>
      <c r="X3" s="35"/>
      <c r="Y3" s="35"/>
      <c r="Z3" s="35"/>
      <c r="AA3" s="35" t="s">
        <v>52</v>
      </c>
      <c r="AB3" s="35"/>
      <c r="AC3" s="35"/>
      <c r="AD3" s="35"/>
      <c r="AE3" s="35"/>
      <c r="AF3" s="35"/>
      <c r="AG3" s="35" t="s">
        <v>53</v>
      </c>
      <c r="AH3" s="35"/>
      <c r="AI3" s="35"/>
      <c r="AJ3" s="35"/>
      <c r="AK3" s="35"/>
      <c r="AL3" s="35"/>
    </row>
    <row r="4" spans="1:38" s="7" customFormat="1" ht="15" customHeight="1" x14ac:dyDescent="0.3">
      <c r="A4" s="34"/>
      <c r="B4" s="35"/>
      <c r="C4" s="36"/>
      <c r="D4" s="36"/>
      <c r="E4" s="36"/>
      <c r="F4" s="36"/>
      <c r="G4" s="36"/>
      <c r="H4" s="38"/>
      <c r="I4" s="15" t="str">
        <f>C3</f>
        <v>1.</v>
      </c>
      <c r="J4" s="15" t="str">
        <f t="shared" ref="J4:M4" si="0">D3</f>
        <v>2.</v>
      </c>
      <c r="K4" s="15" t="str">
        <f t="shared" si="0"/>
        <v>3.</v>
      </c>
      <c r="L4" s="15" t="str">
        <f t="shared" si="0"/>
        <v>4.</v>
      </c>
      <c r="M4" s="15" t="str">
        <f t="shared" si="0"/>
        <v>5.</v>
      </c>
      <c r="N4" s="15" t="s">
        <v>54</v>
      </c>
      <c r="O4" s="15" t="str">
        <f>C3</f>
        <v>1.</v>
      </c>
      <c r="P4" s="15" t="str">
        <f t="shared" ref="P4:S4" si="1">D3</f>
        <v>2.</v>
      </c>
      <c r="Q4" s="15" t="str">
        <f t="shared" si="1"/>
        <v>3.</v>
      </c>
      <c r="R4" s="15" t="str">
        <f t="shared" si="1"/>
        <v>4.</v>
      </c>
      <c r="S4" s="15" t="str">
        <f t="shared" si="1"/>
        <v>5.</v>
      </c>
      <c r="T4" s="15" t="s">
        <v>54</v>
      </c>
      <c r="U4" s="15" t="str">
        <f>C3</f>
        <v>1.</v>
      </c>
      <c r="V4" s="15" t="str">
        <f t="shared" ref="V4:Y4" si="2">D3</f>
        <v>2.</v>
      </c>
      <c r="W4" s="15" t="str">
        <f t="shared" si="2"/>
        <v>3.</v>
      </c>
      <c r="X4" s="15" t="str">
        <f t="shared" si="2"/>
        <v>4.</v>
      </c>
      <c r="Y4" s="15" t="str">
        <f t="shared" si="2"/>
        <v>5.</v>
      </c>
      <c r="Z4" s="15" t="s">
        <v>54</v>
      </c>
      <c r="AA4" s="15" t="str">
        <f>C3</f>
        <v>1.</v>
      </c>
      <c r="AB4" s="15" t="str">
        <f t="shared" ref="AB4:AE4" si="3">D3</f>
        <v>2.</v>
      </c>
      <c r="AC4" s="15" t="str">
        <f t="shared" si="3"/>
        <v>3.</v>
      </c>
      <c r="AD4" s="15" t="str">
        <f t="shared" si="3"/>
        <v>4.</v>
      </c>
      <c r="AE4" s="15" t="str">
        <f t="shared" si="3"/>
        <v>5.</v>
      </c>
      <c r="AF4" s="15" t="s">
        <v>54</v>
      </c>
      <c r="AG4" s="15" t="str">
        <f>C3</f>
        <v>1.</v>
      </c>
      <c r="AH4" s="15" t="str">
        <f t="shared" ref="AH4:AK4" si="4">D3</f>
        <v>2.</v>
      </c>
      <c r="AI4" s="15" t="str">
        <f t="shared" si="4"/>
        <v>3.</v>
      </c>
      <c r="AJ4" s="15" t="str">
        <f t="shared" si="4"/>
        <v>4.</v>
      </c>
      <c r="AK4" s="15" t="str">
        <f t="shared" si="4"/>
        <v>5.</v>
      </c>
      <c r="AL4" s="15" t="s">
        <v>54</v>
      </c>
    </row>
    <row r="5" spans="1:38" s="18" customFormat="1" ht="15" customHeight="1" x14ac:dyDescent="0.3">
      <c r="A5" s="11">
        <f t="shared" ref="A5:A10" si="5">RANK(H5,H$5:H$104,0)</f>
        <v>1</v>
      </c>
      <c r="B5" s="12" t="s">
        <v>13</v>
      </c>
      <c r="C5" s="13">
        <f t="shared" ref="C5:H10" si="6">I5+O5+U5+AA5+AG5</f>
        <v>0</v>
      </c>
      <c r="D5" s="13">
        <f t="shared" si="6"/>
        <v>240</v>
      </c>
      <c r="E5" s="13">
        <f t="shared" si="6"/>
        <v>150</v>
      </c>
      <c r="F5" s="13">
        <f t="shared" si="6"/>
        <v>200</v>
      </c>
      <c r="G5" s="13">
        <f t="shared" si="6"/>
        <v>0</v>
      </c>
      <c r="H5" s="11">
        <f t="shared" si="6"/>
        <v>590</v>
      </c>
      <c r="I5" s="16"/>
      <c r="J5" s="16">
        <v>160</v>
      </c>
      <c r="K5" s="16">
        <v>70</v>
      </c>
      <c r="L5" s="16">
        <v>100</v>
      </c>
      <c r="M5" s="16"/>
      <c r="N5" s="17">
        <f t="shared" ref="N5:N10" si="7">SUM(I5:M5)</f>
        <v>330</v>
      </c>
      <c r="O5" s="16"/>
      <c r="P5" s="16">
        <v>80</v>
      </c>
      <c r="Q5" s="16">
        <v>80</v>
      </c>
      <c r="R5" s="16">
        <v>100</v>
      </c>
      <c r="S5" s="16"/>
      <c r="T5" s="17">
        <f t="shared" ref="T5:T10" si="8">SUM(O5:S5)</f>
        <v>260</v>
      </c>
      <c r="U5" s="16"/>
      <c r="V5" s="16"/>
      <c r="W5" s="16"/>
      <c r="X5" s="16"/>
      <c r="Y5" s="16"/>
      <c r="Z5" s="17">
        <f t="shared" ref="Z5:Z10" si="9">SUM(U5:Y5)</f>
        <v>0</v>
      </c>
      <c r="AA5" s="16"/>
      <c r="AB5" s="16"/>
      <c r="AC5" s="16"/>
      <c r="AD5" s="16"/>
      <c r="AE5" s="16"/>
      <c r="AF5" s="17">
        <f t="shared" ref="AF5:AF10" si="10">SUM(AA5:AE5)</f>
        <v>0</v>
      </c>
      <c r="AG5" s="16"/>
      <c r="AH5" s="16"/>
      <c r="AI5" s="16"/>
      <c r="AJ5" s="16"/>
      <c r="AK5" s="16"/>
      <c r="AL5" s="17">
        <f t="shared" ref="AL5:AL10" si="11">SUM(AG5:AK5)</f>
        <v>0</v>
      </c>
    </row>
    <row r="6" spans="1:38" s="18" customFormat="1" ht="15" customHeight="1" x14ac:dyDescent="0.3">
      <c r="A6" s="11">
        <f t="shared" si="5"/>
        <v>2</v>
      </c>
      <c r="B6" s="12" t="s">
        <v>19</v>
      </c>
      <c r="C6" s="13">
        <f t="shared" si="6"/>
        <v>0</v>
      </c>
      <c r="D6" s="13">
        <f t="shared" si="6"/>
        <v>120</v>
      </c>
      <c r="E6" s="13">
        <f t="shared" si="6"/>
        <v>140</v>
      </c>
      <c r="F6" s="13">
        <f t="shared" si="6"/>
        <v>190</v>
      </c>
      <c r="G6" s="13">
        <f t="shared" si="6"/>
        <v>0</v>
      </c>
      <c r="H6" s="11">
        <f t="shared" si="6"/>
        <v>450</v>
      </c>
      <c r="I6" s="16"/>
      <c r="J6" s="16">
        <v>120</v>
      </c>
      <c r="K6" s="16">
        <v>140</v>
      </c>
      <c r="L6" s="16">
        <v>190</v>
      </c>
      <c r="M6" s="16"/>
      <c r="N6" s="17">
        <f t="shared" si="7"/>
        <v>450</v>
      </c>
      <c r="O6" s="16"/>
      <c r="P6" s="16"/>
      <c r="Q6" s="16"/>
      <c r="R6" s="16"/>
      <c r="S6" s="16"/>
      <c r="T6" s="17">
        <f t="shared" si="8"/>
        <v>0</v>
      </c>
      <c r="U6" s="16"/>
      <c r="V6" s="16"/>
      <c r="W6" s="16"/>
      <c r="X6" s="16"/>
      <c r="Y6" s="16"/>
      <c r="Z6" s="17">
        <f t="shared" si="9"/>
        <v>0</v>
      </c>
      <c r="AA6" s="16"/>
      <c r="AB6" s="16"/>
      <c r="AC6" s="16"/>
      <c r="AD6" s="16"/>
      <c r="AE6" s="16"/>
      <c r="AF6" s="17">
        <f t="shared" si="10"/>
        <v>0</v>
      </c>
      <c r="AG6" s="16"/>
      <c r="AH6" s="16"/>
      <c r="AI6" s="16"/>
      <c r="AJ6" s="16"/>
      <c r="AK6" s="16"/>
      <c r="AL6" s="17">
        <f t="shared" si="11"/>
        <v>0</v>
      </c>
    </row>
    <row r="7" spans="1:38" s="18" customFormat="1" ht="15" customHeight="1" x14ac:dyDescent="0.3">
      <c r="A7" s="11">
        <f t="shared" si="5"/>
        <v>2</v>
      </c>
      <c r="B7" s="12" t="s">
        <v>16</v>
      </c>
      <c r="C7" s="13">
        <f t="shared" si="6"/>
        <v>0</v>
      </c>
      <c r="D7" s="13">
        <f t="shared" si="6"/>
        <v>150</v>
      </c>
      <c r="E7" s="13">
        <f t="shared" si="6"/>
        <v>170</v>
      </c>
      <c r="F7" s="13">
        <f t="shared" si="6"/>
        <v>130</v>
      </c>
      <c r="G7" s="13">
        <f t="shared" si="6"/>
        <v>0</v>
      </c>
      <c r="H7" s="11">
        <f t="shared" si="6"/>
        <v>450</v>
      </c>
      <c r="I7" s="16"/>
      <c r="J7" s="16">
        <v>80</v>
      </c>
      <c r="K7" s="16">
        <v>100</v>
      </c>
      <c r="L7" s="16">
        <v>70</v>
      </c>
      <c r="M7" s="16"/>
      <c r="N7" s="17">
        <f t="shared" si="7"/>
        <v>250</v>
      </c>
      <c r="O7" s="16"/>
      <c r="P7" s="16">
        <v>70</v>
      </c>
      <c r="Q7" s="16">
        <v>70</v>
      </c>
      <c r="R7" s="16">
        <v>60</v>
      </c>
      <c r="S7" s="16"/>
      <c r="T7" s="17">
        <f t="shared" si="8"/>
        <v>200</v>
      </c>
      <c r="U7" s="16"/>
      <c r="V7" s="16"/>
      <c r="W7" s="16"/>
      <c r="X7" s="16"/>
      <c r="Y7" s="16"/>
      <c r="Z7" s="17">
        <f t="shared" si="9"/>
        <v>0</v>
      </c>
      <c r="AA7" s="16"/>
      <c r="AB7" s="16"/>
      <c r="AC7" s="16"/>
      <c r="AD7" s="16"/>
      <c r="AE7" s="16"/>
      <c r="AF7" s="17">
        <f t="shared" si="10"/>
        <v>0</v>
      </c>
      <c r="AG7" s="16"/>
      <c r="AH7" s="16"/>
      <c r="AI7" s="16"/>
      <c r="AJ7" s="16"/>
      <c r="AK7" s="16"/>
      <c r="AL7" s="17">
        <f t="shared" si="11"/>
        <v>0</v>
      </c>
    </row>
    <row r="8" spans="1:38" s="18" customFormat="1" ht="15" customHeight="1" x14ac:dyDescent="0.3">
      <c r="A8" s="11">
        <f t="shared" si="5"/>
        <v>4</v>
      </c>
      <c r="B8" s="12" t="s">
        <v>32</v>
      </c>
      <c r="C8" s="13">
        <f t="shared" si="6"/>
        <v>0</v>
      </c>
      <c r="D8" s="13">
        <f t="shared" si="6"/>
        <v>100</v>
      </c>
      <c r="E8" s="13">
        <f t="shared" si="6"/>
        <v>0</v>
      </c>
      <c r="F8" s="13">
        <f t="shared" si="6"/>
        <v>80</v>
      </c>
      <c r="G8" s="13">
        <f t="shared" si="6"/>
        <v>0</v>
      </c>
      <c r="H8" s="11">
        <f t="shared" si="6"/>
        <v>180</v>
      </c>
      <c r="I8" s="16"/>
      <c r="J8" s="16"/>
      <c r="K8" s="16"/>
      <c r="L8" s="16"/>
      <c r="M8" s="16"/>
      <c r="N8" s="17">
        <f t="shared" si="7"/>
        <v>0</v>
      </c>
      <c r="O8" s="16"/>
      <c r="P8" s="16">
        <v>100</v>
      </c>
      <c r="Q8" s="16"/>
      <c r="R8" s="16">
        <v>80</v>
      </c>
      <c r="S8" s="16"/>
      <c r="T8" s="17">
        <f t="shared" si="8"/>
        <v>180</v>
      </c>
      <c r="U8" s="16"/>
      <c r="V8" s="16"/>
      <c r="W8" s="16"/>
      <c r="X8" s="16"/>
      <c r="Y8" s="16"/>
      <c r="Z8" s="17">
        <f t="shared" si="9"/>
        <v>0</v>
      </c>
      <c r="AA8" s="16"/>
      <c r="AB8" s="16"/>
      <c r="AC8" s="16"/>
      <c r="AD8" s="16"/>
      <c r="AE8" s="16"/>
      <c r="AF8" s="17">
        <f t="shared" si="10"/>
        <v>0</v>
      </c>
      <c r="AG8" s="16"/>
      <c r="AH8" s="16"/>
      <c r="AI8" s="16"/>
      <c r="AJ8" s="16"/>
      <c r="AK8" s="16"/>
      <c r="AL8" s="17">
        <f t="shared" si="11"/>
        <v>0</v>
      </c>
    </row>
    <row r="9" spans="1:38" s="18" customFormat="1" ht="15" customHeight="1" x14ac:dyDescent="0.3">
      <c r="A9" s="11">
        <f t="shared" si="5"/>
        <v>5</v>
      </c>
      <c r="B9" s="12" t="s">
        <v>38</v>
      </c>
      <c r="C9" s="13">
        <f t="shared" si="6"/>
        <v>0</v>
      </c>
      <c r="D9" s="13">
        <f t="shared" si="6"/>
        <v>0</v>
      </c>
      <c r="E9" s="13">
        <f t="shared" si="6"/>
        <v>100</v>
      </c>
      <c r="F9" s="13">
        <f t="shared" si="6"/>
        <v>70</v>
      </c>
      <c r="G9" s="13">
        <f t="shared" si="6"/>
        <v>0</v>
      </c>
      <c r="H9" s="11">
        <f t="shared" si="6"/>
        <v>170</v>
      </c>
      <c r="I9" s="16"/>
      <c r="J9" s="16"/>
      <c r="K9" s="16"/>
      <c r="L9" s="16"/>
      <c r="M9" s="16"/>
      <c r="N9" s="17">
        <f t="shared" si="7"/>
        <v>0</v>
      </c>
      <c r="O9" s="16"/>
      <c r="P9" s="16"/>
      <c r="Q9" s="16">
        <v>100</v>
      </c>
      <c r="R9" s="16">
        <v>70</v>
      </c>
      <c r="S9" s="16"/>
      <c r="T9" s="17">
        <f t="shared" si="8"/>
        <v>170</v>
      </c>
      <c r="U9" s="16"/>
      <c r="V9" s="16"/>
      <c r="W9" s="16"/>
      <c r="X9" s="16"/>
      <c r="Y9" s="16"/>
      <c r="Z9" s="17">
        <f t="shared" si="9"/>
        <v>0</v>
      </c>
      <c r="AA9" s="16"/>
      <c r="AB9" s="16"/>
      <c r="AC9" s="16"/>
      <c r="AD9" s="16"/>
      <c r="AE9" s="16"/>
      <c r="AF9" s="17">
        <f t="shared" si="10"/>
        <v>0</v>
      </c>
      <c r="AG9" s="16"/>
      <c r="AH9" s="16"/>
      <c r="AI9" s="16"/>
      <c r="AJ9" s="16"/>
      <c r="AK9" s="16"/>
      <c r="AL9" s="17">
        <f t="shared" si="11"/>
        <v>0</v>
      </c>
    </row>
    <row r="10" spans="1:38" s="18" customFormat="1" ht="15" customHeight="1" x14ac:dyDescent="0.3">
      <c r="A10" s="11">
        <f t="shared" si="5"/>
        <v>6</v>
      </c>
      <c r="B10" s="12" t="s">
        <v>26</v>
      </c>
      <c r="C10" s="13">
        <f t="shared" si="6"/>
        <v>0</v>
      </c>
      <c r="D10" s="13">
        <f t="shared" si="6"/>
        <v>0</v>
      </c>
      <c r="E10" s="13">
        <f t="shared" si="6"/>
        <v>50</v>
      </c>
      <c r="F10" s="13">
        <f t="shared" si="6"/>
        <v>0</v>
      </c>
      <c r="G10" s="13">
        <f t="shared" si="6"/>
        <v>0</v>
      </c>
      <c r="H10" s="11">
        <f t="shared" si="6"/>
        <v>50</v>
      </c>
      <c r="I10" s="16"/>
      <c r="J10" s="16"/>
      <c r="K10" s="16">
        <v>50</v>
      </c>
      <c r="L10" s="16"/>
      <c r="M10" s="16"/>
      <c r="N10" s="17">
        <f t="shared" si="7"/>
        <v>50</v>
      </c>
      <c r="O10" s="16"/>
      <c r="P10" s="16"/>
      <c r="Q10" s="16"/>
      <c r="R10" s="16"/>
      <c r="S10" s="16"/>
      <c r="T10" s="17">
        <f t="shared" si="8"/>
        <v>0</v>
      </c>
      <c r="U10" s="16"/>
      <c r="V10" s="16"/>
      <c r="W10" s="16"/>
      <c r="X10" s="16"/>
      <c r="Y10" s="16"/>
      <c r="Z10" s="17">
        <f t="shared" si="9"/>
        <v>0</v>
      </c>
      <c r="AA10" s="16"/>
      <c r="AB10" s="16"/>
      <c r="AC10" s="16"/>
      <c r="AD10" s="16"/>
      <c r="AE10" s="16"/>
      <c r="AF10" s="17">
        <f t="shared" si="10"/>
        <v>0</v>
      </c>
      <c r="AG10" s="16"/>
      <c r="AH10" s="16"/>
      <c r="AI10" s="16"/>
      <c r="AJ10" s="16"/>
      <c r="AK10" s="16"/>
      <c r="AL10" s="17">
        <f t="shared" si="11"/>
        <v>0</v>
      </c>
    </row>
  </sheetData>
  <sortState xmlns:xlrd2="http://schemas.microsoft.com/office/spreadsheetml/2017/richdata2" ref="A5:AI10">
    <sortCondition ref="A5"/>
  </sortState>
  <mergeCells count="14">
    <mergeCell ref="I3:N3"/>
    <mergeCell ref="O3:T3"/>
    <mergeCell ref="U3:Z3"/>
    <mergeCell ref="AA3:AF3"/>
    <mergeCell ref="AG3:AL3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U11 (M)</vt:lpstr>
      <vt:lpstr>U11 (Ž)</vt:lpstr>
      <vt:lpstr>U11 (MM)</vt:lpstr>
      <vt:lpstr>U11 (ŽŽ)</vt:lpstr>
      <vt:lpstr>ekipno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2021-12-26T14:51:32Z</dcterms:created>
  <dcterms:modified xsi:type="dcterms:W3CDTF">2021-12-31T15:05:26Z</dcterms:modified>
</cp:coreProperties>
</file>